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marzo\"/>
    </mc:Choice>
  </mc:AlternateContent>
  <bookViews>
    <workbookView xWindow="0" yWindow="0" windowWidth="28800" windowHeight="1210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definedNames>
    <definedName name="_xlnm.Print_Titles" localSheetId="0">Hoja1!$A:$B,Hoja1!$1:$6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1" i="1" l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52" i="1" s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52" i="1" s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52" i="1" s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D16" i="1" l="1"/>
  <c r="AC16" i="1"/>
  <c r="AD15" i="1"/>
  <c r="AC15" i="1"/>
  <c r="AD14" i="1"/>
  <c r="AC14" i="1"/>
  <c r="AD13" i="1"/>
  <c r="AC13" i="1"/>
  <c r="AD12" i="1"/>
  <c r="AC12" i="1"/>
  <c r="AD11" i="1"/>
  <c r="AC11" i="1"/>
  <c r="AA17" i="1"/>
  <c r="AA16" i="1"/>
  <c r="AA15" i="1"/>
  <c r="AA14" i="1"/>
  <c r="AA13" i="1"/>
  <c r="AA12" i="1"/>
  <c r="AA11" i="1"/>
  <c r="W16" i="1"/>
  <c r="V16" i="1"/>
  <c r="W15" i="1"/>
  <c r="V15" i="1"/>
  <c r="W14" i="1"/>
  <c r="V14" i="1"/>
  <c r="W13" i="1"/>
  <c r="V13" i="1"/>
  <c r="W12" i="1"/>
  <c r="V12" i="1"/>
  <c r="W11" i="1"/>
  <c r="V11" i="1"/>
  <c r="T16" i="1"/>
  <c r="T15" i="1"/>
  <c r="T14" i="1"/>
  <c r="T13" i="1"/>
  <c r="T12" i="1"/>
  <c r="T11" i="1"/>
  <c r="P16" i="1"/>
  <c r="O16" i="1"/>
  <c r="P15" i="1"/>
  <c r="O15" i="1"/>
  <c r="P14" i="1"/>
  <c r="O14" i="1"/>
  <c r="P13" i="1"/>
  <c r="O13" i="1"/>
  <c r="P12" i="1"/>
  <c r="O12" i="1"/>
  <c r="P11" i="1"/>
  <c r="O11" i="1"/>
  <c r="M16" i="1"/>
  <c r="M15" i="1"/>
  <c r="M14" i="1"/>
  <c r="M13" i="1"/>
  <c r="M12" i="1"/>
  <c r="M11" i="1"/>
  <c r="C7" i="1"/>
  <c r="G16" i="1"/>
  <c r="G15" i="1"/>
  <c r="G13" i="1"/>
  <c r="G12" i="1"/>
  <c r="G11" i="1"/>
  <c r="D16" i="1"/>
  <c r="D15" i="1"/>
  <c r="D13" i="1"/>
  <c r="D12" i="1"/>
  <c r="D11" i="1"/>
  <c r="C16" i="1"/>
  <c r="C15" i="1"/>
  <c r="C13" i="1"/>
  <c r="C12" i="1"/>
  <c r="C11" i="1"/>
  <c r="H11" i="1" s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0" i="1"/>
  <c r="G9" i="1"/>
  <c r="AB49" i="1"/>
  <c r="N49" i="1"/>
  <c r="AB28" i="1"/>
  <c r="AB52" i="1" s="1"/>
  <c r="U28" i="1"/>
  <c r="N28" i="1"/>
  <c r="G8" i="1"/>
  <c r="D51" i="1"/>
  <c r="C51" i="1"/>
  <c r="D50" i="1"/>
  <c r="C50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C30" i="1"/>
  <c r="D29" i="1"/>
  <c r="C29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4" i="1"/>
  <c r="C14" i="1"/>
  <c r="D10" i="1"/>
  <c r="C10" i="1"/>
  <c r="D9" i="1"/>
  <c r="C9" i="1"/>
  <c r="D8" i="1"/>
  <c r="C8" i="1"/>
  <c r="G7" i="1"/>
  <c r="D7" i="1"/>
  <c r="AC51" i="1"/>
  <c r="AC50" i="1"/>
  <c r="Y49" i="1"/>
  <c r="X49" i="1"/>
  <c r="AC49" i="1" s="1"/>
  <c r="AC48" i="1"/>
  <c r="AC47" i="1"/>
  <c r="AC46" i="1"/>
  <c r="AC45" i="1"/>
  <c r="AD44" i="1"/>
  <c r="AD43" i="1"/>
  <c r="AC42" i="1"/>
  <c r="AC41" i="1"/>
  <c r="AD40" i="1"/>
  <c r="AC39" i="1"/>
  <c r="AC38" i="1"/>
  <c r="AC37" i="1"/>
  <c r="AC36" i="1"/>
  <c r="AC35" i="1"/>
  <c r="AC34" i="1"/>
  <c r="AD33" i="1"/>
  <c r="AC32" i="1"/>
  <c r="AC31" i="1"/>
  <c r="AC30" i="1"/>
  <c r="AC29" i="1"/>
  <c r="Y28" i="1"/>
  <c r="Y52" i="1" s="1"/>
  <c r="X28" i="1"/>
  <c r="AC27" i="1"/>
  <c r="AC26" i="1"/>
  <c r="AC25" i="1"/>
  <c r="AC24" i="1"/>
  <c r="AD23" i="1"/>
  <c r="AD22" i="1"/>
  <c r="AC21" i="1"/>
  <c r="AC20" i="1"/>
  <c r="AC19" i="1"/>
  <c r="AC18" i="1"/>
  <c r="AD18" i="1"/>
  <c r="AD17" i="1"/>
  <c r="AD10" i="1"/>
  <c r="AC9" i="1"/>
  <c r="AC8" i="1"/>
  <c r="AC7" i="1"/>
  <c r="V51" i="1"/>
  <c r="V50" i="1"/>
  <c r="Q49" i="1"/>
  <c r="V48" i="1"/>
  <c r="V47" i="1"/>
  <c r="V46" i="1"/>
  <c r="V45" i="1"/>
  <c r="W44" i="1"/>
  <c r="W43" i="1"/>
  <c r="V42" i="1"/>
  <c r="W41" i="1"/>
  <c r="V40" i="1"/>
  <c r="V39" i="1"/>
  <c r="V38" i="1"/>
  <c r="V37" i="1"/>
  <c r="W36" i="1"/>
  <c r="W35" i="1"/>
  <c r="V34" i="1"/>
  <c r="V33" i="1"/>
  <c r="V32" i="1"/>
  <c r="V31" i="1"/>
  <c r="W29" i="1"/>
  <c r="R28" i="1"/>
  <c r="Q28" i="1"/>
  <c r="V27" i="1"/>
  <c r="V26" i="1"/>
  <c r="W25" i="1"/>
  <c r="V24" i="1"/>
  <c r="W23" i="1"/>
  <c r="W22" i="1"/>
  <c r="V21" i="1"/>
  <c r="V20" i="1"/>
  <c r="V19" i="1"/>
  <c r="W18" i="1"/>
  <c r="W17" i="1"/>
  <c r="V10" i="1"/>
  <c r="V9" i="1"/>
  <c r="W8" i="1"/>
  <c r="W7" i="1"/>
  <c r="O51" i="1"/>
  <c r="O50" i="1"/>
  <c r="K49" i="1"/>
  <c r="J49" i="1"/>
  <c r="O48" i="1"/>
  <c r="O47" i="1"/>
  <c r="O46" i="1"/>
  <c r="O45" i="1"/>
  <c r="P44" i="1"/>
  <c r="P43" i="1"/>
  <c r="O42" i="1"/>
  <c r="P41" i="1"/>
  <c r="P40" i="1"/>
  <c r="O39" i="1"/>
  <c r="O38" i="1"/>
  <c r="O37" i="1"/>
  <c r="O36" i="1"/>
  <c r="O35" i="1"/>
  <c r="O34" i="1"/>
  <c r="P33" i="1"/>
  <c r="O32" i="1"/>
  <c r="O31" i="1"/>
  <c r="O30" i="1"/>
  <c r="O29" i="1"/>
  <c r="J28" i="1"/>
  <c r="P26" i="1"/>
  <c r="P25" i="1"/>
  <c r="O24" i="1"/>
  <c r="O23" i="1"/>
  <c r="P22" i="1"/>
  <c r="O21" i="1"/>
  <c r="O20" i="1"/>
  <c r="O19" i="1"/>
  <c r="P18" i="1"/>
  <c r="P17" i="1"/>
  <c r="O10" i="1"/>
  <c r="O9" i="1"/>
  <c r="O8" i="1"/>
  <c r="P7" i="1"/>
  <c r="AD7" i="1" l="1"/>
  <c r="AC43" i="1"/>
  <c r="AC44" i="1"/>
  <c r="AC40" i="1"/>
  <c r="O17" i="1"/>
  <c r="AD26" i="1"/>
  <c r="AD27" i="1"/>
  <c r="V17" i="1"/>
  <c r="AC22" i="1"/>
  <c r="AD36" i="1"/>
  <c r="H12" i="1"/>
  <c r="AC23" i="1"/>
  <c r="H44" i="1"/>
  <c r="W51" i="1"/>
  <c r="H50" i="1"/>
  <c r="AD32" i="1"/>
  <c r="AD48" i="1"/>
  <c r="AD35" i="1"/>
  <c r="AC17" i="1"/>
  <c r="AC33" i="1"/>
  <c r="W40" i="1"/>
  <c r="AD24" i="1"/>
  <c r="AD41" i="1"/>
  <c r="AD50" i="1"/>
  <c r="O44" i="1"/>
  <c r="W50" i="1"/>
  <c r="AD25" i="1"/>
  <c r="AD34" i="1"/>
  <c r="AD42" i="1"/>
  <c r="AD51" i="1"/>
  <c r="V8" i="1"/>
  <c r="V18" i="1"/>
  <c r="AD8" i="1"/>
  <c r="AD20" i="1"/>
  <c r="AD29" i="1"/>
  <c r="AD37" i="1"/>
  <c r="AD45" i="1"/>
  <c r="I13" i="1"/>
  <c r="AD19" i="1"/>
  <c r="P51" i="1"/>
  <c r="AD9" i="1"/>
  <c r="AD21" i="1"/>
  <c r="AD30" i="1"/>
  <c r="AD38" i="1"/>
  <c r="AD46" i="1"/>
  <c r="I15" i="1"/>
  <c r="I41" i="1"/>
  <c r="H45" i="1"/>
  <c r="AD31" i="1"/>
  <c r="AD39" i="1"/>
  <c r="AD47" i="1"/>
  <c r="I11" i="1"/>
  <c r="I16" i="1"/>
  <c r="I35" i="1"/>
  <c r="P50" i="1"/>
  <c r="P35" i="1"/>
  <c r="P46" i="1"/>
  <c r="P48" i="1"/>
  <c r="V36" i="1"/>
  <c r="H46" i="1"/>
  <c r="W48" i="1"/>
  <c r="W47" i="1"/>
  <c r="I48" i="1"/>
  <c r="H48" i="1"/>
  <c r="H47" i="1"/>
  <c r="I47" i="1"/>
  <c r="P47" i="1"/>
  <c r="V43" i="1"/>
  <c r="O43" i="1"/>
  <c r="W46" i="1"/>
  <c r="W45" i="1"/>
  <c r="V44" i="1"/>
  <c r="W42" i="1"/>
  <c r="V41" i="1"/>
  <c r="I46" i="1"/>
  <c r="I45" i="1"/>
  <c r="P45" i="1"/>
  <c r="I43" i="1"/>
  <c r="H43" i="1"/>
  <c r="H42" i="1"/>
  <c r="I42" i="1"/>
  <c r="P42" i="1"/>
  <c r="O41" i="1"/>
  <c r="H37" i="1"/>
  <c r="O40" i="1"/>
  <c r="W39" i="1"/>
  <c r="W38" i="1"/>
  <c r="W37" i="1"/>
  <c r="V35" i="1"/>
  <c r="H40" i="1"/>
  <c r="I40" i="1"/>
  <c r="H39" i="1"/>
  <c r="I39" i="1"/>
  <c r="P39" i="1"/>
  <c r="H38" i="1"/>
  <c r="I38" i="1"/>
  <c r="P38" i="1"/>
  <c r="P37" i="1"/>
  <c r="I37" i="1"/>
  <c r="H36" i="1"/>
  <c r="I36" i="1"/>
  <c r="P36" i="1"/>
  <c r="W34" i="1"/>
  <c r="I34" i="1"/>
  <c r="H34" i="1"/>
  <c r="P34" i="1"/>
  <c r="I33" i="1"/>
  <c r="W33" i="1"/>
  <c r="W32" i="1"/>
  <c r="W31" i="1"/>
  <c r="P31" i="1"/>
  <c r="O49" i="1"/>
  <c r="O33" i="1"/>
  <c r="I32" i="1"/>
  <c r="H32" i="1"/>
  <c r="P32" i="1"/>
  <c r="I31" i="1"/>
  <c r="H31" i="1"/>
  <c r="P30" i="1"/>
  <c r="N52" i="1"/>
  <c r="V29" i="1"/>
  <c r="P29" i="1"/>
  <c r="H15" i="1"/>
  <c r="H16" i="1"/>
  <c r="H13" i="1"/>
  <c r="U49" i="1"/>
  <c r="U52" i="1" s="1"/>
  <c r="G30" i="1"/>
  <c r="V30" i="1"/>
  <c r="D30" i="1"/>
  <c r="R49" i="1"/>
  <c r="R52" i="1" s="1"/>
  <c r="I19" i="1"/>
  <c r="W30" i="1"/>
  <c r="I29" i="1"/>
  <c r="W26" i="1"/>
  <c r="V25" i="1"/>
  <c r="V23" i="1"/>
  <c r="V22" i="1"/>
  <c r="W27" i="1"/>
  <c r="W24" i="1"/>
  <c r="W21" i="1"/>
  <c r="W20" i="1"/>
  <c r="W19" i="1"/>
  <c r="W10" i="1"/>
  <c r="W9" i="1"/>
  <c r="V7" i="1"/>
  <c r="G49" i="1"/>
  <c r="H22" i="1"/>
  <c r="H25" i="1"/>
  <c r="H24" i="1"/>
  <c r="I14" i="1"/>
  <c r="H9" i="1"/>
  <c r="H8" i="1"/>
  <c r="H7" i="1"/>
  <c r="K28" i="1"/>
  <c r="K52" i="1" s="1"/>
  <c r="O27" i="1"/>
  <c r="D27" i="1"/>
  <c r="I27" i="1" s="1"/>
  <c r="I26" i="1"/>
  <c r="P8" i="1"/>
  <c r="O26" i="1"/>
  <c r="O25" i="1"/>
  <c r="P24" i="1"/>
  <c r="I23" i="1"/>
  <c r="H23" i="1"/>
  <c r="P23" i="1"/>
  <c r="O22" i="1"/>
  <c r="P21" i="1"/>
  <c r="H21" i="1"/>
  <c r="P20" i="1"/>
  <c r="P19" i="1"/>
  <c r="I18" i="1"/>
  <c r="H18" i="1"/>
  <c r="O18" i="1"/>
  <c r="H17" i="1"/>
  <c r="G28" i="1"/>
  <c r="I9" i="1"/>
  <c r="I20" i="1"/>
  <c r="I22" i="1"/>
  <c r="H10" i="1"/>
  <c r="I10" i="1"/>
  <c r="P10" i="1"/>
  <c r="P9" i="1"/>
  <c r="I8" i="1"/>
  <c r="O7" i="1"/>
  <c r="H51" i="1"/>
  <c r="I51" i="1"/>
  <c r="I50" i="1"/>
  <c r="H33" i="1"/>
  <c r="H41" i="1"/>
  <c r="H20" i="1"/>
  <c r="C49" i="1"/>
  <c r="C28" i="1"/>
  <c r="AC28" i="1"/>
  <c r="X52" i="1"/>
  <c r="AC10" i="1"/>
  <c r="V28" i="1"/>
  <c r="Q52" i="1"/>
  <c r="J52" i="1"/>
  <c r="I12" i="1" l="1"/>
  <c r="P27" i="1"/>
  <c r="AA28" i="1"/>
  <c r="AA21" i="1"/>
  <c r="AA24" i="1"/>
  <c r="AA46" i="1"/>
  <c r="AA27" i="1"/>
  <c r="AA45" i="1"/>
  <c r="AD28" i="1"/>
  <c r="I44" i="1"/>
  <c r="H19" i="1"/>
  <c r="AA37" i="1"/>
  <c r="AA33" i="1"/>
  <c r="H35" i="1"/>
  <c r="AA29" i="1"/>
  <c r="W49" i="1"/>
  <c r="AD49" i="1"/>
  <c r="AD52" i="1" s="1"/>
  <c r="I7" i="1"/>
  <c r="P49" i="1"/>
  <c r="I30" i="1"/>
  <c r="H29" i="1"/>
  <c r="H30" i="1"/>
  <c r="D49" i="1"/>
  <c r="H49" i="1" s="1"/>
  <c r="D28" i="1"/>
  <c r="H26" i="1"/>
  <c r="G52" i="1"/>
  <c r="W28" i="1"/>
  <c r="I25" i="1"/>
  <c r="I24" i="1"/>
  <c r="I21" i="1"/>
  <c r="H14" i="1"/>
  <c r="AC52" i="1"/>
  <c r="H27" i="1"/>
  <c r="P28" i="1"/>
  <c r="I17" i="1"/>
  <c r="C52" i="1"/>
  <c r="AA51" i="1"/>
  <c r="AA43" i="1"/>
  <c r="AA35" i="1"/>
  <c r="AA25" i="1"/>
  <c r="AA52" i="1"/>
  <c r="AA44" i="1"/>
  <c r="AA36" i="1"/>
  <c r="AA18" i="1"/>
  <c r="AA7" i="1"/>
  <c r="AA26" i="1"/>
  <c r="AA22" i="1"/>
  <c r="AA41" i="1"/>
  <c r="AA38" i="1"/>
  <c r="AA19" i="1"/>
  <c r="AA49" i="1"/>
  <c r="AA48" i="1"/>
  <c r="AA50" i="1"/>
  <c r="AA30" i="1"/>
  <c r="AA8" i="1"/>
  <c r="AA47" i="1"/>
  <c r="AA32" i="1"/>
  <c r="AA20" i="1"/>
  <c r="AA42" i="1"/>
  <c r="AA39" i="1"/>
  <c r="AA23" i="1"/>
  <c r="AA40" i="1"/>
  <c r="AA9" i="1"/>
  <c r="AA34" i="1"/>
  <c r="AA31" i="1"/>
  <c r="AA10" i="1"/>
  <c r="W52" i="1" l="1"/>
  <c r="I49" i="1"/>
  <c r="D52" i="1"/>
  <c r="I28" i="1"/>
  <c r="I52" i="1" s="1"/>
  <c r="P52" i="1"/>
  <c r="V49" i="1"/>
  <c r="H28" i="1"/>
  <c r="O28" i="1"/>
  <c r="E52" i="1" l="1"/>
  <c r="F44" i="1"/>
  <c r="F34" i="1"/>
  <c r="F37" i="1"/>
  <c r="F27" i="1"/>
  <c r="F18" i="1"/>
  <c r="F30" i="1"/>
  <c r="F29" i="1"/>
  <c r="F35" i="1"/>
  <c r="F10" i="1"/>
  <c r="H52" i="1"/>
  <c r="F24" i="1"/>
  <c r="F52" i="1"/>
  <c r="F48" i="1"/>
  <c r="F33" i="1"/>
  <c r="F32" i="1"/>
  <c r="F8" i="1"/>
  <c r="F42" i="1"/>
  <c r="F20" i="1"/>
  <c r="F50" i="1"/>
  <c r="F31" i="1"/>
  <c r="F40" i="1"/>
  <c r="F23" i="1"/>
  <c r="F38" i="1"/>
  <c r="F45" i="1"/>
  <c r="F9" i="1"/>
  <c r="F22" i="1"/>
  <c r="F21" i="1"/>
  <c r="F36" i="1"/>
  <c r="F17" i="1"/>
  <c r="F46" i="1"/>
  <c r="F19" i="1"/>
  <c r="F41" i="1"/>
  <c r="T8" i="1"/>
  <c r="T47" i="1"/>
  <c r="T45" i="1"/>
  <c r="T35" i="1"/>
  <c r="T18" i="1"/>
  <c r="T23" i="1"/>
  <c r="T24" i="1"/>
  <c r="T7" i="1"/>
  <c r="T20" i="1"/>
  <c r="T27" i="1"/>
  <c r="T25" i="1"/>
  <c r="T50" i="1"/>
  <c r="T29" i="1"/>
  <c r="T10" i="1"/>
  <c r="T42" i="1"/>
  <c r="T9" i="1"/>
  <c r="T17" i="1"/>
  <c r="T37" i="1"/>
  <c r="T46" i="1"/>
  <c r="T32" i="1"/>
  <c r="T48" i="1"/>
  <c r="T43" i="1"/>
  <c r="T28" i="1"/>
  <c r="T52" i="1"/>
  <c r="T39" i="1"/>
  <c r="T34" i="1"/>
  <c r="T19" i="1"/>
  <c r="T41" i="1"/>
  <c r="T51" i="1"/>
  <c r="T22" i="1"/>
  <c r="V52" i="1"/>
  <c r="T21" i="1"/>
  <c r="T40" i="1"/>
  <c r="T38" i="1"/>
  <c r="T30" i="1"/>
  <c r="T26" i="1"/>
  <c r="T33" i="1"/>
  <c r="T49" i="1"/>
  <c r="T36" i="1"/>
  <c r="T44" i="1"/>
  <c r="T31" i="1"/>
  <c r="F47" i="1"/>
  <c r="F25" i="1"/>
  <c r="F43" i="1"/>
  <c r="F7" i="1"/>
  <c r="F39" i="1"/>
  <c r="F49" i="1"/>
  <c r="F26" i="1"/>
  <c r="F51" i="1"/>
  <c r="M41" i="1"/>
  <c r="M37" i="1"/>
  <c r="M22" i="1"/>
  <c r="M21" i="1"/>
  <c r="M36" i="1"/>
  <c r="M48" i="1"/>
  <c r="M28" i="1"/>
  <c r="M20" i="1"/>
  <c r="M47" i="1"/>
  <c r="M34" i="1"/>
  <c r="M32" i="1"/>
  <c r="M26" i="1"/>
  <c r="M25" i="1"/>
  <c r="M49" i="1"/>
  <c r="M39" i="1"/>
  <c r="M10" i="1"/>
  <c r="O52" i="1"/>
  <c r="M30" i="1"/>
  <c r="M7" i="1"/>
  <c r="M51" i="1"/>
  <c r="M27" i="1"/>
  <c r="M23" i="1"/>
  <c r="M9" i="1"/>
  <c r="M45" i="1"/>
  <c r="M8" i="1"/>
  <c r="M52" i="1"/>
  <c r="M29" i="1"/>
  <c r="M46" i="1"/>
  <c r="M31" i="1"/>
  <c r="M43" i="1"/>
  <c r="M19" i="1"/>
  <c r="M38" i="1"/>
  <c r="M33" i="1"/>
  <c r="M24" i="1"/>
  <c r="M40" i="1"/>
  <c r="M35" i="1"/>
  <c r="M44" i="1"/>
  <c r="M50" i="1"/>
  <c r="M18" i="1"/>
  <c r="M42" i="1"/>
  <c r="M17" i="1"/>
  <c r="F28" i="1" l="1"/>
  <c r="F12" i="1"/>
  <c r="F11" i="1"/>
  <c r="F13" i="1"/>
  <c r="F14" i="1"/>
  <c r="F16" i="1"/>
  <c r="F15" i="1"/>
</calcChain>
</file>

<file path=xl/sharedStrings.xml><?xml version="1.0" encoding="utf-8"?>
<sst xmlns="http://schemas.openxmlformats.org/spreadsheetml/2006/main" count="91" uniqueCount="67">
  <si>
    <t>ENTIDADES DEL PRESUPUESTO ANUAL</t>
  </si>
  <si>
    <t>ENTIDAD</t>
  </si>
  <si>
    <t>GASTOS</t>
  </si>
  <si>
    <t>GASTOS DE FUNCIONAMIENTO</t>
  </si>
  <si>
    <t>INVERSIÓN</t>
  </si>
  <si>
    <t>SERVICIO DE LA DEUDA</t>
  </si>
  <si>
    <t>CÓDIGO</t>
  </si>
  <si>
    <t>NOMBRE</t>
  </si>
  <si>
    <t xml:space="preserve"> CONSTITUIDA</t>
  </si>
  <si>
    <t>ANULACIONES</t>
  </si>
  <si>
    <t>DEFINITIVAS</t>
  </si>
  <si>
    <t>% Part</t>
  </si>
  <si>
    <t xml:space="preserve"> AUTORIZACIÓN GIRO </t>
  </si>
  <si>
    <t>% Ejec</t>
  </si>
  <si>
    <t xml:space="preserve"> SIN AUTORIZACIÓN GIRO</t>
  </si>
  <si>
    <t>PERSONERÍA</t>
  </si>
  <si>
    <t>SECRETARÍA GENERAL</t>
  </si>
  <si>
    <t>VEEDURÍA</t>
  </si>
  <si>
    <t>DEPARTAMENTO ADMINISTRATIVO DEL SERVICIO CIVIL-DASCD</t>
  </si>
  <si>
    <t>UNIDAD ADMINISTRATIVA ESPECIAL CUERPO OFICIAL DE BOMBEROS</t>
  </si>
  <si>
    <t>ADMINISTRACIÓN CENTRAL</t>
  </si>
  <si>
    <t>INSTITUTO PARA LA ECONOMIA SOCIAL - IPES</t>
  </si>
  <si>
    <t>FONDO FINANCIERO DISTRITAL DE SALUD -FFDS</t>
  </si>
  <si>
    <t>IDIGER antes FOPAE hasta 30/09/14</t>
  </si>
  <si>
    <t>INSTITUTO DE DESARROLLO URBANO - IDU</t>
  </si>
  <si>
    <t>FONDO DE PRESTACIONES ECONÓMICAS, CESANTÍAS Y PENSIONES -FONCEP</t>
  </si>
  <si>
    <t>CAJA DE  VIVIENDA POPULAR</t>
  </si>
  <si>
    <t>INSTITUTO DISTRITAL  DE  RECREACIÓN Y  DEPORTE - IDRD</t>
  </si>
  <si>
    <t>INSTITUTO DISTRITAL DEL PATRIMONIO CULTURAL - IDPC</t>
  </si>
  <si>
    <t>INSTITUTO DISTRITAL PARA  LA  PROTECCIÓN DE LA NIÑEZ Y LA JUVENTUD - IDIPRON</t>
  </si>
  <si>
    <t>FUNDACIÓN GILBERTO ALZATE AVENDAÑO</t>
  </si>
  <si>
    <t>ORQUESTA FILARMÓNICA DE BOGOTÁ</t>
  </si>
  <si>
    <t>FONDO DE VIGILANCIA Y SEGURIDAD</t>
  </si>
  <si>
    <t>JARDÍN BOTÁNICO \"JOSE CELESTINO MUTIS\"</t>
  </si>
  <si>
    <t>INSTITUTO PARA LA INVESTIGACIÓN EDUCATIVA Y EL DESARROLLO PEDAGÓGICO - IDEP</t>
  </si>
  <si>
    <t xml:space="preserve">INSTITUTO DISTRITAL DE LA PARTICIPACIÓN Y ACCIÓN </t>
  </si>
  <si>
    <t>INSTITUTO DISTRITAL DE TURISMO</t>
  </si>
  <si>
    <t>INSTITUTO DISTRITAL DE LAS ARTES - IDARTES</t>
  </si>
  <si>
    <t>ESTABLECIMIENTOS PÚBLICOS</t>
  </si>
  <si>
    <t>CONTRALORIA</t>
  </si>
  <si>
    <t>PRESUPUESTO ANUAL</t>
  </si>
  <si>
    <t>CONSTITUCIÓN DE RESERVAS A 31 DE DICIEMBRE DE 2014</t>
  </si>
  <si>
    <t>DEPARTAMENTO ADMINISTRATIVO DE LA DEFENSORÍA DEL ESPACIO PÚBLICO</t>
  </si>
  <si>
    <t>111-1</t>
  </si>
  <si>
    <t>111-3</t>
  </si>
  <si>
    <t>111-4</t>
  </si>
  <si>
    <t>113-1</t>
  </si>
  <si>
    <t>113-2</t>
  </si>
  <si>
    <t>EJECUCIÓN A 31 DE MARZO DE 2015</t>
  </si>
  <si>
    <t>Dirección de Estudios de Economía y Política Púublica</t>
  </si>
  <si>
    <t>Subdirección de Estadística, Análisis Presupuestal y Financiero</t>
  </si>
  <si>
    <t>SECRETARÍA DE GOBIERNO</t>
  </si>
  <si>
    <t>SECRETARÍA DE HACIENDA</t>
  </si>
  <si>
    <t>SECRETARÍA DE EDUCACIÓN</t>
  </si>
  <si>
    <t>SECRETARÍA DE MOVILIDAD</t>
  </si>
  <si>
    <t>SECRETARÍA DE SALUD</t>
  </si>
  <si>
    <t>SECRETARÍA DE DESARROLLO ECONÓMICO</t>
  </si>
  <si>
    <t>SECRETARÍA DEL HÁBITAT</t>
  </si>
  <si>
    <t>SECRETARÍA DE CULTURA, RECREACIÓN Y DEPORTE</t>
  </si>
  <si>
    <t>SECRETARÍA DE PLANEACIÓN</t>
  </si>
  <si>
    <t>SECRETARÍA DE LA MUJER</t>
  </si>
  <si>
    <t>SECRETARÍA DE INTEGRACIÓN SOCIAL</t>
  </si>
  <si>
    <t>SECRETARÍA DE AMBIENTE</t>
  </si>
  <si>
    <t>UNIVERSIDAD FRANCISCO JOSE DE CALDAS</t>
  </si>
  <si>
    <t>UNIDAD ADTIVA ESPECIAL DE CATASTRO DISTRITAL</t>
  </si>
  <si>
    <t>UNIDAD ADTIVA ESPECIAL DE SERVICIOS PÚBLICOS</t>
  </si>
  <si>
    <t xml:space="preserve">UNIDAD ADTIVA ESPECIAL DE REHABILITACIÓN Y MANTTO VIAL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</si>
</sst>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Font="1" applyFill="1" applyBorder="1"/>
    <xf numFmtId="0" fontId="5" fillId="0" borderId="11" xfId="0" applyFont="1" applyFill="1" applyBorder="1" applyAlignment="1">
      <alignment horizontal="left" wrapText="1"/>
    </xf>
    <xf numFmtId="3" fontId="3" fillId="0" borderId="12" xfId="0" applyNumberFormat="1" applyFont="1" applyFill="1" applyBorder="1"/>
    <xf numFmtId="3" fontId="3" fillId="0" borderId="4" xfId="0" applyNumberFormat="1" applyFont="1" applyFill="1" applyBorder="1"/>
    <xf numFmtId="4" fontId="3" fillId="0" borderId="4" xfId="2" applyNumberFormat="1" applyFont="1" applyFill="1" applyBorder="1"/>
    <xf numFmtId="164" fontId="3" fillId="0" borderId="4" xfId="0" applyNumberFormat="1" applyFont="1" applyFill="1" applyBorder="1"/>
    <xf numFmtId="0" fontId="3" fillId="0" borderId="13" xfId="0" applyFont="1" applyFill="1" applyBorder="1"/>
    <xf numFmtId="0" fontId="5" fillId="0" borderId="14" xfId="0" applyFont="1" applyFill="1" applyBorder="1" applyAlignment="1">
      <alignment horizontal="left" wrapText="1"/>
    </xf>
    <xf numFmtId="3" fontId="3" fillId="0" borderId="13" xfId="0" applyNumberFormat="1" applyFont="1" applyFill="1" applyBorder="1"/>
    <xf numFmtId="3" fontId="3" fillId="0" borderId="15" xfId="0" applyNumberFormat="1" applyFont="1" applyFill="1" applyBorder="1"/>
    <xf numFmtId="4" fontId="3" fillId="0" borderId="15" xfId="2" applyNumberFormat="1" applyFont="1" applyFill="1" applyBorder="1"/>
    <xf numFmtId="164" fontId="3" fillId="0" borderId="15" xfId="0" applyNumberFormat="1" applyFont="1" applyFill="1" applyBorder="1"/>
    <xf numFmtId="3" fontId="3" fillId="0" borderId="14" xfId="0" applyNumberFormat="1" applyFont="1" applyFill="1" applyBorder="1"/>
    <xf numFmtId="0" fontId="4" fillId="0" borderId="13" xfId="0" applyFont="1" applyFill="1" applyBorder="1"/>
    <xf numFmtId="0" fontId="6" fillId="0" borderId="14" xfId="0" applyFont="1" applyFill="1" applyBorder="1" applyAlignment="1">
      <alignment horizontal="left" wrapText="1"/>
    </xf>
    <xf numFmtId="3" fontId="4" fillId="0" borderId="13" xfId="0" applyNumberFormat="1" applyFont="1" applyFill="1" applyBorder="1"/>
    <xf numFmtId="3" fontId="4" fillId="0" borderId="15" xfId="0" applyNumberFormat="1" applyFont="1" applyFill="1" applyBorder="1"/>
    <xf numFmtId="4" fontId="4" fillId="0" borderId="15" xfId="2" applyNumberFormat="1" applyFont="1" applyFill="1" applyBorder="1"/>
    <xf numFmtId="164" fontId="4" fillId="0" borderId="15" xfId="0" applyNumberFormat="1" applyFont="1" applyFill="1" applyBorder="1"/>
    <xf numFmtId="165" fontId="3" fillId="0" borderId="13" xfId="1" applyNumberFormat="1" applyFont="1" applyFill="1" applyBorder="1"/>
    <xf numFmtId="165" fontId="3" fillId="0" borderId="15" xfId="1" applyNumberFormat="1" applyFont="1" applyFill="1" applyBorder="1"/>
    <xf numFmtId="43" fontId="3" fillId="0" borderId="0" xfId="1" applyFont="1"/>
    <xf numFmtId="165" fontId="3" fillId="0" borderId="13" xfId="0" applyNumberFormat="1" applyFont="1" applyFill="1" applyBorder="1"/>
    <xf numFmtId="165" fontId="3" fillId="0" borderId="15" xfId="0" applyNumberFormat="1" applyFont="1" applyFill="1" applyBorder="1"/>
    <xf numFmtId="165" fontId="4" fillId="0" borderId="13" xfId="0" applyNumberFormat="1" applyFont="1" applyFill="1" applyBorder="1"/>
    <xf numFmtId="165" fontId="4" fillId="0" borderId="15" xfId="0" applyNumberFormat="1" applyFont="1" applyFill="1" applyBorder="1"/>
    <xf numFmtId="43" fontId="4" fillId="0" borderId="0" xfId="1" applyFont="1"/>
    <xf numFmtId="165" fontId="7" fillId="0" borderId="0" xfId="1" applyNumberFormat="1" applyFont="1" applyBorder="1"/>
    <xf numFmtId="0" fontId="4" fillId="0" borderId="6" xfId="0" applyFont="1" applyFill="1" applyBorder="1"/>
    <xf numFmtId="0" fontId="6" fillId="0" borderId="7" xfId="0" applyFont="1" applyFill="1" applyBorder="1" applyAlignment="1">
      <alignment horizontal="left" wrapText="1"/>
    </xf>
    <xf numFmtId="165" fontId="4" fillId="0" borderId="6" xfId="0" applyNumberFormat="1" applyFont="1" applyFill="1" applyBorder="1"/>
    <xf numFmtId="165" fontId="4" fillId="0" borderId="9" xfId="0" applyNumberFormat="1" applyFont="1" applyFill="1" applyBorder="1"/>
    <xf numFmtId="164" fontId="4" fillId="0" borderId="9" xfId="0" applyNumberFormat="1" applyFont="1" applyFill="1" applyBorder="1"/>
    <xf numFmtId="165" fontId="4" fillId="0" borderId="7" xfId="0" applyNumberFormat="1" applyFont="1" applyFill="1" applyBorder="1"/>
    <xf numFmtId="165" fontId="4" fillId="0" borderId="0" xfId="0" applyNumberFormat="1" applyFont="1"/>
    <xf numFmtId="165" fontId="3" fillId="0" borderId="0" xfId="0" applyNumberFormat="1" applyFont="1"/>
    <xf numFmtId="3" fontId="3" fillId="0" borderId="16" xfId="0" applyNumberFormat="1" applyFont="1" applyFill="1" applyBorder="1"/>
    <xf numFmtId="3" fontId="3" fillId="0" borderId="17" xfId="0" applyNumberFormat="1" applyFont="1" applyFill="1" applyBorder="1"/>
    <xf numFmtId="0" fontId="3" fillId="0" borderId="13" xfId="0" applyFont="1" applyFill="1" applyBorder="1" applyAlignment="1">
      <alignment horizontal="right"/>
    </xf>
    <xf numFmtId="3" fontId="4" fillId="0" borderId="9" xfId="2" applyNumberFormat="1" applyFont="1" applyFill="1" applyBorder="1"/>
    <xf numFmtId="0" fontId="2" fillId="0" borderId="0" xfId="0" applyFont="1" applyAlignment="1"/>
    <xf numFmtId="0" fontId="9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abSelected="1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Z7" sqref="Z7:Z52"/>
    </sheetView>
  </sheetViews>
  <sheetFormatPr baseColWidth="10" defaultRowHeight="12.75" x14ac:dyDescent="0.2"/>
  <cols>
    <col min="1" max="1" width="7.375" style="1" bestFit="1" customWidth="1"/>
    <col min="2" max="2" width="29.625" style="1" customWidth="1"/>
    <col min="3" max="3" width="15.375" style="1" customWidth="1"/>
    <col min="4" max="4" width="13" style="1" customWidth="1"/>
    <col min="5" max="5" width="15.375" style="1" customWidth="1"/>
    <col min="6" max="6" width="5.875" style="1" customWidth="1"/>
    <col min="7" max="7" width="15.375" style="1" customWidth="1"/>
    <col min="8" max="8" width="6.5" style="1" customWidth="1"/>
    <col min="9" max="9" width="15.25" style="1" bestFit="1" customWidth="1"/>
    <col min="10" max="10" width="13.875" style="1" bestFit="1" customWidth="1"/>
    <col min="11" max="11" width="13" style="1" bestFit="1" customWidth="1"/>
    <col min="12" max="12" width="13.875" style="1" bestFit="1" customWidth="1"/>
    <col min="13" max="13" width="5.75" style="1" bestFit="1" customWidth="1"/>
    <col min="14" max="14" width="13.875" style="1" bestFit="1" customWidth="1"/>
    <col min="15" max="15" width="10.5" style="1" customWidth="1"/>
    <col min="16" max="16" width="13.875" style="1" customWidth="1"/>
    <col min="17" max="17" width="15.375" style="1" bestFit="1" customWidth="1"/>
    <col min="18" max="18" width="13" style="1" bestFit="1" customWidth="1"/>
    <col min="19" max="19" width="15.375" style="1" bestFit="1" customWidth="1"/>
    <col min="20" max="20" width="5.75" style="1" bestFit="1" customWidth="1"/>
    <col min="21" max="21" width="15.375" style="1" bestFit="1" customWidth="1"/>
    <col min="22" max="22" width="6.5" style="1" bestFit="1" customWidth="1"/>
    <col min="23" max="23" width="15.25" style="1" bestFit="1" customWidth="1"/>
    <col min="24" max="24" width="12.375" style="1" bestFit="1" customWidth="1"/>
    <col min="25" max="25" width="12.5" style="1" hidden="1" customWidth="1"/>
    <col min="26" max="26" width="11" style="1" bestFit="1" customWidth="1"/>
    <col min="27" max="27" width="5.75" style="1" bestFit="1" customWidth="1"/>
    <col min="28" max="28" width="13.5" style="1" bestFit="1" customWidth="1"/>
    <col min="29" max="29" width="6.875" style="1" bestFit="1" customWidth="1"/>
    <col min="30" max="30" width="12.75" style="1" customWidth="1"/>
    <col min="31" max="31" width="4.125" style="1" bestFit="1" customWidth="1"/>
    <col min="32" max="16384" width="11" style="1"/>
  </cols>
  <sheetData>
    <row r="1" spans="1:30" ht="15.75" x14ac:dyDescent="0.25">
      <c r="A1" s="49" t="s">
        <v>49</v>
      </c>
      <c r="B1" s="49"/>
      <c r="C1" s="52" t="s">
        <v>0</v>
      </c>
      <c r="D1" s="52"/>
      <c r="E1" s="52"/>
      <c r="F1" s="52"/>
      <c r="G1" s="52"/>
      <c r="H1" s="52"/>
      <c r="I1" s="5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15.75" x14ac:dyDescent="0.25">
      <c r="A2" s="49"/>
      <c r="B2" s="49"/>
      <c r="C2" s="52" t="s">
        <v>41</v>
      </c>
      <c r="D2" s="52"/>
      <c r="E2" s="52"/>
      <c r="F2" s="52"/>
      <c r="G2" s="52"/>
      <c r="H2" s="52"/>
      <c r="I2" s="52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ht="15.75" customHeight="1" x14ac:dyDescent="0.25">
      <c r="A3" s="49" t="s">
        <v>50</v>
      </c>
      <c r="B3" s="49"/>
      <c r="C3" s="52" t="s">
        <v>48</v>
      </c>
      <c r="D3" s="52"/>
      <c r="E3" s="52"/>
      <c r="F3" s="52"/>
      <c r="G3" s="52"/>
      <c r="H3" s="52"/>
      <c r="I3" s="5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0" ht="13.5" thickBot="1" x14ac:dyDescent="0.25">
      <c r="A4" s="50"/>
      <c r="B4" s="50"/>
    </row>
    <row r="5" spans="1:30" s="2" customFormat="1" x14ac:dyDescent="0.2">
      <c r="A5" s="53" t="s">
        <v>1</v>
      </c>
      <c r="B5" s="54"/>
      <c r="C5" s="55" t="s">
        <v>2</v>
      </c>
      <c r="D5" s="56"/>
      <c r="E5" s="56"/>
      <c r="F5" s="56"/>
      <c r="G5" s="56"/>
      <c r="H5" s="56"/>
      <c r="I5" s="57"/>
      <c r="J5" s="55" t="s">
        <v>3</v>
      </c>
      <c r="K5" s="56"/>
      <c r="L5" s="56"/>
      <c r="M5" s="56"/>
      <c r="N5" s="56"/>
      <c r="O5" s="56"/>
      <c r="P5" s="57"/>
      <c r="Q5" s="55" t="s">
        <v>4</v>
      </c>
      <c r="R5" s="56"/>
      <c r="S5" s="56"/>
      <c r="T5" s="56"/>
      <c r="U5" s="56"/>
      <c r="V5" s="56"/>
      <c r="W5" s="57"/>
      <c r="X5" s="58" t="s">
        <v>5</v>
      </c>
      <c r="Y5" s="59"/>
      <c r="Z5" s="59"/>
      <c r="AA5" s="59"/>
      <c r="AB5" s="59"/>
      <c r="AC5" s="59"/>
      <c r="AD5" s="60"/>
    </row>
    <row r="6" spans="1:30" s="7" customFormat="1" ht="39" thickBot="1" x14ac:dyDescent="0.3">
      <c r="A6" s="3" t="s">
        <v>6</v>
      </c>
      <c r="B6" s="4" t="s">
        <v>7</v>
      </c>
      <c r="C6" s="5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" t="s">
        <v>14</v>
      </c>
      <c r="J6" s="5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4" t="s">
        <v>14</v>
      </c>
      <c r="Q6" s="5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13</v>
      </c>
      <c r="W6" s="4" t="s">
        <v>14</v>
      </c>
      <c r="X6" s="5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6" t="s">
        <v>13</v>
      </c>
      <c r="AD6" s="4" t="s">
        <v>14</v>
      </c>
    </row>
    <row r="7" spans="1:30" x14ac:dyDescent="0.2">
      <c r="A7" s="8">
        <v>102</v>
      </c>
      <c r="B7" s="9" t="s">
        <v>15</v>
      </c>
      <c r="C7" s="16">
        <f>SUM(J7+Q7+X7)</f>
        <v>3025882129</v>
      </c>
      <c r="D7" s="44">
        <f>SUM(K7+R7+Y7)</f>
        <v>1123351</v>
      </c>
      <c r="E7" s="44">
        <f>SUM(C7-D7)</f>
        <v>3024758778</v>
      </c>
      <c r="F7" s="12">
        <f t="shared" ref="F7:F52" si="0">SUM(E7/E$52)*100</f>
        <v>0.13437089564871377</v>
      </c>
      <c r="G7" s="44">
        <f>SUM(N7+U7+AB7)</f>
        <v>1485152425</v>
      </c>
      <c r="H7" s="13">
        <f>SUM(G7/E7)*100</f>
        <v>49.099863294949998</v>
      </c>
      <c r="I7" s="45">
        <f>SUM(E7-G7)</f>
        <v>1539606353</v>
      </c>
      <c r="J7" s="10">
        <v>1878216902</v>
      </c>
      <c r="K7" s="11">
        <v>1123351</v>
      </c>
      <c r="L7" s="44">
        <f>SUM(J7-K7)</f>
        <v>1877093551</v>
      </c>
      <c r="M7" s="12">
        <f>SUM(L7/L$52)*100</f>
        <v>1.8239085440500471</v>
      </c>
      <c r="N7" s="11">
        <v>1111840106</v>
      </c>
      <c r="O7" s="13">
        <f>SUM(N7/L7)*100</f>
        <v>59.232002869951792</v>
      </c>
      <c r="P7" s="45">
        <f>SUM(L7-N7)</f>
        <v>765253445</v>
      </c>
      <c r="Q7" s="10">
        <v>1147665227</v>
      </c>
      <c r="R7" s="11"/>
      <c r="S7" s="44">
        <f>SUM(Q7-R7)</f>
        <v>1147665227</v>
      </c>
      <c r="T7" s="12">
        <f>SUM(S7/S$52)*100</f>
        <v>5.3428449799206287E-2</v>
      </c>
      <c r="U7" s="11">
        <v>373312319</v>
      </c>
      <c r="V7" s="13">
        <f>SUM(U7/S7)*100</f>
        <v>32.527980304486476</v>
      </c>
      <c r="W7" s="45">
        <f>SUM(S7-U7)</f>
        <v>774352908</v>
      </c>
      <c r="X7" s="10"/>
      <c r="Y7" s="11"/>
      <c r="Z7" s="44">
        <f>SUM(X7-Y7)</f>
        <v>0</v>
      </c>
      <c r="AA7" s="12">
        <f>SUM(Z7/Z$52)*100</f>
        <v>0</v>
      </c>
      <c r="AB7" s="11"/>
      <c r="AC7" s="13" t="e">
        <f>SUM(AB7/Z7)*100</f>
        <v>#DIV/0!</v>
      </c>
      <c r="AD7" s="45">
        <f>SUM(Z7-AB7)</f>
        <v>0</v>
      </c>
    </row>
    <row r="8" spans="1:30" x14ac:dyDescent="0.2">
      <c r="A8" s="14">
        <v>104</v>
      </c>
      <c r="B8" s="15" t="s">
        <v>16</v>
      </c>
      <c r="C8" s="16">
        <f>SUM(J8+Q8+X8)</f>
        <v>39309554962</v>
      </c>
      <c r="D8" s="17">
        <f>SUM(K8+R8+Y8)</f>
        <v>86410509</v>
      </c>
      <c r="E8" s="17">
        <f>SUM(C8-D8)</f>
        <v>39223144453</v>
      </c>
      <c r="F8" s="18">
        <f t="shared" si="0"/>
        <v>1.7424361534685291</v>
      </c>
      <c r="G8" s="17">
        <f>SUM(N8+U8+AB8)</f>
        <v>13468590638</v>
      </c>
      <c r="H8" s="19">
        <f t="shared" ref="H8:H52" si="1">SUM(G8/E8)*100</f>
        <v>34.338375532688453</v>
      </c>
      <c r="I8" s="20">
        <f>SUM(E8-G8)</f>
        <v>25754553815</v>
      </c>
      <c r="J8" s="16">
        <v>6098954099</v>
      </c>
      <c r="K8" s="17">
        <v>5888709</v>
      </c>
      <c r="L8" s="17">
        <f>SUM(J8-K8)</f>
        <v>6093065390</v>
      </c>
      <c r="M8" s="18">
        <f>SUM(L8/L$52)*100</f>
        <v>5.9204262986020098</v>
      </c>
      <c r="N8" s="17">
        <v>3574179664</v>
      </c>
      <c r="O8" s="19">
        <f t="shared" ref="O8:O52" si="2">SUM(N8/L8)*100</f>
        <v>58.659794950928635</v>
      </c>
      <c r="P8" s="20">
        <f>SUM(L8-N8)</f>
        <v>2518885726</v>
      </c>
      <c r="Q8" s="16">
        <v>33210600863</v>
      </c>
      <c r="R8" s="17">
        <v>80521800</v>
      </c>
      <c r="S8" s="17">
        <f>SUM(Q8-R8)</f>
        <v>33130079063</v>
      </c>
      <c r="T8" s="18">
        <f>SUM(S8/S$52)*100</f>
        <v>1.5423389368415801</v>
      </c>
      <c r="U8" s="17">
        <v>9894410974</v>
      </c>
      <c r="V8" s="19">
        <f t="shared" ref="V8:V52" si="3">SUM(U8/S8)*100</f>
        <v>29.865340662739847</v>
      </c>
      <c r="W8" s="20">
        <f>SUM(S8-U8)</f>
        <v>23235668089</v>
      </c>
      <c r="X8" s="16"/>
      <c r="Y8" s="17"/>
      <c r="Z8" s="17">
        <f>SUM(X8-Y8)</f>
        <v>0</v>
      </c>
      <c r="AA8" s="18">
        <f>SUM(Z8/Z$52)*100</f>
        <v>0</v>
      </c>
      <c r="AB8" s="17"/>
      <c r="AC8" s="19" t="e">
        <f t="shared" ref="AC8:AC52" si="4">SUM(AB8/Z8)*100</f>
        <v>#DIV/0!</v>
      </c>
      <c r="AD8" s="20">
        <f>SUM(Z8-AB8)</f>
        <v>0</v>
      </c>
    </row>
    <row r="9" spans="1:30" x14ac:dyDescent="0.2">
      <c r="A9" s="14">
        <v>105</v>
      </c>
      <c r="B9" s="15" t="s">
        <v>17</v>
      </c>
      <c r="C9" s="16">
        <f t="shared" ref="C9:C27" si="5">SUM(J9+Q9+X9)</f>
        <v>808883125</v>
      </c>
      <c r="D9" s="17">
        <f t="shared" ref="D9:D27" si="6">SUM(K9+R9+Y9)</f>
        <v>1406319</v>
      </c>
      <c r="E9" s="17">
        <f t="shared" ref="E9:E51" si="7">SUM(C9-D9)</f>
        <v>807476806</v>
      </c>
      <c r="F9" s="18">
        <f t="shared" si="0"/>
        <v>3.5871085795980348E-2</v>
      </c>
      <c r="G9" s="17">
        <f t="shared" ref="G9:G27" si="8">SUM(N9+U9+AB9)</f>
        <v>470823952</v>
      </c>
      <c r="H9" s="19">
        <f t="shared" si="1"/>
        <v>58.308046559544145</v>
      </c>
      <c r="I9" s="20">
        <f t="shared" ref="I9:I27" si="9">SUM(E9-G9)</f>
        <v>336652854</v>
      </c>
      <c r="J9" s="16">
        <v>659807955</v>
      </c>
      <c r="K9" s="17">
        <v>1406319</v>
      </c>
      <c r="L9" s="17">
        <f t="shared" ref="L9:L51" si="10">SUM(J9-K9)</f>
        <v>658401636</v>
      </c>
      <c r="M9" s="18">
        <f>SUM(L9/L$52)*100</f>
        <v>0.6397466810736111</v>
      </c>
      <c r="N9" s="17">
        <v>384021353</v>
      </c>
      <c r="O9" s="19">
        <f t="shared" si="2"/>
        <v>58.32630601179126</v>
      </c>
      <c r="P9" s="20">
        <f t="shared" ref="P9:P27" si="11">SUM(L9-N9)</f>
        <v>274380283</v>
      </c>
      <c r="Q9" s="16">
        <v>149075170</v>
      </c>
      <c r="R9" s="17"/>
      <c r="S9" s="17">
        <f t="shared" ref="S9:S51" si="12">SUM(Q9-R9)</f>
        <v>149075170</v>
      </c>
      <c r="T9" s="18">
        <f>SUM(S9/S$52)*100</f>
        <v>6.9400510264420014E-3</v>
      </c>
      <c r="U9" s="17">
        <v>86802599</v>
      </c>
      <c r="V9" s="19">
        <f t="shared" si="3"/>
        <v>58.227402323270873</v>
      </c>
      <c r="W9" s="20">
        <f t="shared" ref="W9:W27" si="13">SUM(S9-U9)</f>
        <v>62272571</v>
      </c>
      <c r="X9" s="16"/>
      <c r="Y9" s="17"/>
      <c r="Z9" s="17">
        <f t="shared" ref="Z9:Z51" si="14">SUM(X9-Y9)</f>
        <v>0</v>
      </c>
      <c r="AA9" s="18">
        <f>SUM(Z9/Z$52)*100</f>
        <v>0</v>
      </c>
      <c r="AB9" s="17"/>
      <c r="AC9" s="19" t="e">
        <f t="shared" si="4"/>
        <v>#DIV/0!</v>
      </c>
      <c r="AD9" s="20">
        <f t="shared" ref="AD9:AD27" si="15">SUM(Z9-AB9)</f>
        <v>0</v>
      </c>
    </row>
    <row r="10" spans="1:30" x14ac:dyDescent="0.2">
      <c r="A10" s="14">
        <v>110</v>
      </c>
      <c r="B10" s="15" t="s">
        <v>51</v>
      </c>
      <c r="C10" s="16">
        <f t="shared" si="5"/>
        <v>19190215128</v>
      </c>
      <c r="D10" s="17">
        <f t="shared" si="6"/>
        <v>148000000</v>
      </c>
      <c r="E10" s="17">
        <f t="shared" si="7"/>
        <v>19042215128</v>
      </c>
      <c r="F10" s="18">
        <f t="shared" si="0"/>
        <v>0.84592514302138722</v>
      </c>
      <c r="G10" s="17">
        <f t="shared" si="8"/>
        <v>6613147204</v>
      </c>
      <c r="H10" s="19">
        <f t="shared" si="1"/>
        <v>34.728875603741685</v>
      </c>
      <c r="I10" s="20">
        <f t="shared" si="9"/>
        <v>12429067924</v>
      </c>
      <c r="J10" s="16">
        <v>4271858485</v>
      </c>
      <c r="K10" s="17"/>
      <c r="L10" s="17">
        <f t="shared" si="10"/>
        <v>4271858485</v>
      </c>
      <c r="M10" s="18">
        <f>SUM(L10/L$52)*100</f>
        <v>4.1508209250483912</v>
      </c>
      <c r="N10" s="17">
        <v>1298726786</v>
      </c>
      <c r="O10" s="19">
        <f t="shared" si="2"/>
        <v>30.401915011002522</v>
      </c>
      <c r="P10" s="20">
        <f t="shared" si="11"/>
        <v>2973131699</v>
      </c>
      <c r="Q10" s="16">
        <v>14918356643</v>
      </c>
      <c r="R10" s="17">
        <v>148000000</v>
      </c>
      <c r="S10" s="17">
        <f t="shared" si="12"/>
        <v>14770356643</v>
      </c>
      <c r="T10" s="18">
        <f>SUM(S10/S$52)*100</f>
        <v>0.68761973426672318</v>
      </c>
      <c r="U10" s="17">
        <v>5314420418</v>
      </c>
      <c r="V10" s="19">
        <f t="shared" si="3"/>
        <v>35.980312097058416</v>
      </c>
      <c r="W10" s="20">
        <f t="shared" si="13"/>
        <v>9455936225</v>
      </c>
      <c r="X10" s="16"/>
      <c r="Y10" s="17"/>
      <c r="Z10" s="17">
        <f t="shared" si="14"/>
        <v>0</v>
      </c>
      <c r="AA10" s="18">
        <f>SUM(Z10/Z$52)*100</f>
        <v>0</v>
      </c>
      <c r="AB10" s="17"/>
      <c r="AC10" s="19" t="e">
        <f t="shared" si="4"/>
        <v>#DIV/0!</v>
      </c>
      <c r="AD10" s="20">
        <f t="shared" si="15"/>
        <v>0</v>
      </c>
    </row>
    <row r="11" spans="1:30" x14ac:dyDescent="0.2">
      <c r="A11" s="46" t="s">
        <v>43</v>
      </c>
      <c r="B11" s="15" t="s">
        <v>52</v>
      </c>
      <c r="C11" s="16">
        <f t="shared" si="5"/>
        <v>26652154627</v>
      </c>
      <c r="D11" s="17">
        <f t="shared" si="6"/>
        <v>19844592</v>
      </c>
      <c r="E11" s="17">
        <f t="shared" si="7"/>
        <v>26632310035</v>
      </c>
      <c r="F11" s="18">
        <f t="shared" si="0"/>
        <v>1.1831050391936997</v>
      </c>
      <c r="G11" s="17">
        <f t="shared" ref="G11:G13" si="16">SUM(N11+U11+AB11)</f>
        <v>6304324553</v>
      </c>
      <c r="H11" s="19">
        <f t="shared" ref="H11:H13" si="17">SUM(G11/E11)*100</f>
        <v>23.67171508860816</v>
      </c>
      <c r="I11" s="20">
        <f t="shared" ref="I11:I13" si="18">SUM(E11-G11)</f>
        <v>20327985482</v>
      </c>
      <c r="J11" s="16">
        <v>12341444773</v>
      </c>
      <c r="K11" s="17">
        <v>19844592</v>
      </c>
      <c r="L11" s="17">
        <f t="shared" si="10"/>
        <v>12321600181</v>
      </c>
      <c r="M11" s="18">
        <f t="shared" ref="M11:M16" si="19">SUM(L11/L$52)*100</f>
        <v>11.972483648735581</v>
      </c>
      <c r="N11" s="17">
        <v>3260467149</v>
      </c>
      <c r="O11" s="19">
        <f t="shared" ref="O11:O16" si="20">SUM(N11/L11)*100</f>
        <v>26.461393821458877</v>
      </c>
      <c r="P11" s="20">
        <f t="shared" ref="P11:P16" si="21">SUM(L11-N11)</f>
        <v>9061133032</v>
      </c>
      <c r="Q11" s="16">
        <v>14310709854</v>
      </c>
      <c r="R11" s="17"/>
      <c r="S11" s="17">
        <f t="shared" si="12"/>
        <v>14310709854</v>
      </c>
      <c r="T11" s="18">
        <f t="shared" ref="T11:T16" si="22">SUM(S11/S$52)*100</f>
        <v>0.66622132050137095</v>
      </c>
      <c r="U11" s="17">
        <v>3043857404</v>
      </c>
      <c r="V11" s="19">
        <f t="shared" ref="V11:V16" si="23">SUM(U11/S11)*100</f>
        <v>21.269786300287603</v>
      </c>
      <c r="W11" s="20">
        <f t="shared" ref="W11:W16" si="24">SUM(S11-U11)</f>
        <v>11266852450</v>
      </c>
      <c r="X11" s="16"/>
      <c r="Y11" s="17"/>
      <c r="Z11" s="17">
        <f t="shared" si="14"/>
        <v>0</v>
      </c>
      <c r="AA11" s="18">
        <f t="shared" ref="AA11:AA17" si="25">SUM(Z11/Z$52)*100</f>
        <v>0</v>
      </c>
      <c r="AB11" s="17"/>
      <c r="AC11" s="19" t="e">
        <f t="shared" ref="AC11:AC16" si="26">SUM(AB11/Z11)*100</f>
        <v>#DIV/0!</v>
      </c>
      <c r="AD11" s="20">
        <f t="shared" ref="AD11:AD16" si="27">SUM(Z11-AB11)</f>
        <v>0</v>
      </c>
    </row>
    <row r="12" spans="1:30" x14ac:dyDescent="0.2">
      <c r="A12" s="46" t="s">
        <v>44</v>
      </c>
      <c r="B12" s="15" t="s">
        <v>52</v>
      </c>
      <c r="C12" s="16">
        <f t="shared" si="5"/>
        <v>94630810</v>
      </c>
      <c r="D12" s="17">
        <f t="shared" si="6"/>
        <v>0</v>
      </c>
      <c r="E12" s="17">
        <f t="shared" si="7"/>
        <v>94630810</v>
      </c>
      <c r="F12" s="18">
        <f t="shared" si="0"/>
        <v>4.2038481839107031E-3</v>
      </c>
      <c r="G12" s="17">
        <f t="shared" si="16"/>
        <v>16303561</v>
      </c>
      <c r="H12" s="19">
        <f t="shared" si="17"/>
        <v>17.22859711335029</v>
      </c>
      <c r="I12" s="20">
        <f t="shared" si="18"/>
        <v>78327249</v>
      </c>
      <c r="J12" s="16"/>
      <c r="K12" s="17"/>
      <c r="L12" s="17">
        <f t="shared" si="10"/>
        <v>0</v>
      </c>
      <c r="M12" s="18">
        <f t="shared" si="19"/>
        <v>0</v>
      </c>
      <c r="N12" s="17"/>
      <c r="O12" s="19" t="e">
        <f t="shared" si="20"/>
        <v>#DIV/0!</v>
      </c>
      <c r="P12" s="20">
        <f t="shared" si="21"/>
        <v>0</v>
      </c>
      <c r="Q12" s="16"/>
      <c r="R12" s="17"/>
      <c r="S12" s="17">
        <f t="shared" si="12"/>
        <v>0</v>
      </c>
      <c r="T12" s="18">
        <f t="shared" si="22"/>
        <v>0</v>
      </c>
      <c r="U12" s="17"/>
      <c r="V12" s="19" t="e">
        <f t="shared" si="23"/>
        <v>#DIV/0!</v>
      </c>
      <c r="W12" s="20">
        <f t="shared" si="24"/>
        <v>0</v>
      </c>
      <c r="X12" s="16">
        <v>94630810</v>
      </c>
      <c r="Y12" s="17"/>
      <c r="Z12" s="17">
        <f t="shared" si="14"/>
        <v>94630810</v>
      </c>
      <c r="AA12" s="18">
        <f t="shared" si="25"/>
        <v>100</v>
      </c>
      <c r="AB12" s="17">
        <v>16303561</v>
      </c>
      <c r="AC12" s="19">
        <f t="shared" si="26"/>
        <v>17.22859711335029</v>
      </c>
      <c r="AD12" s="20">
        <f t="shared" si="27"/>
        <v>78327249</v>
      </c>
    </row>
    <row r="13" spans="1:30" x14ac:dyDescent="0.2">
      <c r="A13" s="46" t="s">
        <v>45</v>
      </c>
      <c r="B13" s="15" t="s">
        <v>52</v>
      </c>
      <c r="C13" s="16">
        <f t="shared" si="5"/>
        <v>6666017816</v>
      </c>
      <c r="D13" s="17">
        <f t="shared" si="6"/>
        <v>0</v>
      </c>
      <c r="E13" s="17">
        <f t="shared" si="7"/>
        <v>6666017816</v>
      </c>
      <c r="F13" s="18">
        <f t="shared" si="0"/>
        <v>0.29612899741329479</v>
      </c>
      <c r="G13" s="17">
        <f t="shared" si="16"/>
        <v>2379048119</v>
      </c>
      <c r="H13" s="19">
        <f t="shared" si="17"/>
        <v>35.689195328727273</v>
      </c>
      <c r="I13" s="20">
        <f t="shared" si="18"/>
        <v>4286969697</v>
      </c>
      <c r="J13" s="16">
        <v>3989622572</v>
      </c>
      <c r="K13" s="17"/>
      <c r="L13" s="17">
        <f t="shared" si="10"/>
        <v>3989622572</v>
      </c>
      <c r="M13" s="18">
        <f t="shared" si="19"/>
        <v>3.8765817999476599</v>
      </c>
      <c r="N13" s="17">
        <v>1587141416</v>
      </c>
      <c r="O13" s="19">
        <f t="shared" si="20"/>
        <v>39.781743444577643</v>
      </c>
      <c r="P13" s="20">
        <f t="shared" si="21"/>
        <v>2402481156</v>
      </c>
      <c r="Q13" s="16">
        <v>2676395244</v>
      </c>
      <c r="R13" s="17"/>
      <c r="S13" s="17">
        <f t="shared" si="12"/>
        <v>2676395244</v>
      </c>
      <c r="T13" s="18">
        <f t="shared" si="22"/>
        <v>0.12459700405028343</v>
      </c>
      <c r="U13" s="17">
        <v>791906703</v>
      </c>
      <c r="V13" s="19">
        <f t="shared" si="23"/>
        <v>29.588555904637531</v>
      </c>
      <c r="W13" s="20">
        <f t="shared" si="24"/>
        <v>1884488541</v>
      </c>
      <c r="X13" s="16"/>
      <c r="Y13" s="17"/>
      <c r="Z13" s="17">
        <f t="shared" si="14"/>
        <v>0</v>
      </c>
      <c r="AA13" s="18">
        <f t="shared" si="25"/>
        <v>0</v>
      </c>
      <c r="AB13" s="17"/>
      <c r="AC13" s="19" t="e">
        <f t="shared" si="26"/>
        <v>#DIV/0!</v>
      </c>
      <c r="AD13" s="20">
        <f t="shared" si="27"/>
        <v>0</v>
      </c>
    </row>
    <row r="14" spans="1:30" x14ac:dyDescent="0.2">
      <c r="A14" s="14">
        <v>112</v>
      </c>
      <c r="B14" s="15" t="s">
        <v>53</v>
      </c>
      <c r="C14" s="16">
        <f t="shared" si="5"/>
        <v>276450070936</v>
      </c>
      <c r="D14" s="17">
        <f t="shared" si="6"/>
        <v>2161095043</v>
      </c>
      <c r="E14" s="17">
        <f t="shared" si="7"/>
        <v>274288975893</v>
      </c>
      <c r="F14" s="18">
        <f t="shared" si="0"/>
        <v>12.184923844300972</v>
      </c>
      <c r="G14" s="17">
        <f t="shared" si="8"/>
        <v>65420755278</v>
      </c>
      <c r="H14" s="19">
        <f t="shared" si="1"/>
        <v>23.85103340920293</v>
      </c>
      <c r="I14" s="20">
        <f t="shared" si="9"/>
        <v>208868220615</v>
      </c>
      <c r="J14" s="16">
        <v>3313041601</v>
      </c>
      <c r="K14" s="17">
        <v>46192184</v>
      </c>
      <c r="L14" s="17">
        <f t="shared" si="10"/>
        <v>3266849417</v>
      </c>
      <c r="M14" s="18">
        <f t="shared" si="19"/>
        <v>3.1742874832300862</v>
      </c>
      <c r="N14" s="17">
        <v>1339905694</v>
      </c>
      <c r="O14" s="19">
        <f t="shared" si="20"/>
        <v>41.015226689893062</v>
      </c>
      <c r="P14" s="20">
        <f t="shared" si="21"/>
        <v>1926943723</v>
      </c>
      <c r="Q14" s="16">
        <v>273137029335</v>
      </c>
      <c r="R14" s="17">
        <v>2114902859</v>
      </c>
      <c r="S14" s="17">
        <f t="shared" si="12"/>
        <v>271022126476</v>
      </c>
      <c r="T14" s="18">
        <f t="shared" si="22"/>
        <v>12.617174188285398</v>
      </c>
      <c r="U14" s="17">
        <v>64080849584</v>
      </c>
      <c r="V14" s="19">
        <f t="shared" si="23"/>
        <v>23.644139472012661</v>
      </c>
      <c r="W14" s="20">
        <f t="shared" si="24"/>
        <v>206941276892</v>
      </c>
      <c r="X14" s="16"/>
      <c r="Y14" s="17"/>
      <c r="Z14" s="17">
        <f t="shared" si="14"/>
        <v>0</v>
      </c>
      <c r="AA14" s="18">
        <f t="shared" si="25"/>
        <v>0</v>
      </c>
      <c r="AB14" s="17"/>
      <c r="AC14" s="19" t="e">
        <f t="shared" si="26"/>
        <v>#DIV/0!</v>
      </c>
      <c r="AD14" s="20">
        <f t="shared" si="27"/>
        <v>0</v>
      </c>
    </row>
    <row r="15" spans="1:30" x14ac:dyDescent="0.2">
      <c r="A15" s="46" t="s">
        <v>46</v>
      </c>
      <c r="B15" s="15" t="s">
        <v>54</v>
      </c>
      <c r="C15" s="16">
        <f t="shared" si="5"/>
        <v>24508869650</v>
      </c>
      <c r="D15" s="17">
        <f t="shared" si="6"/>
        <v>0</v>
      </c>
      <c r="E15" s="17">
        <f t="shared" si="7"/>
        <v>24508869650</v>
      </c>
      <c r="F15" s="18">
        <f t="shared" si="0"/>
        <v>1.0887740173401945</v>
      </c>
      <c r="G15" s="17">
        <f t="shared" ref="G15:G16" si="28">SUM(N15+U15+AB15)</f>
        <v>7077121337</v>
      </c>
      <c r="H15" s="19">
        <f t="shared" ref="H15:H16" si="29">SUM(G15/E15)*100</f>
        <v>28.875755749102854</v>
      </c>
      <c r="I15" s="20">
        <f t="shared" ref="I15:I16" si="30">SUM(E15-G15)</f>
        <v>17431748313</v>
      </c>
      <c r="J15" s="16">
        <v>2177406688</v>
      </c>
      <c r="K15" s="17"/>
      <c r="L15" s="17">
        <f t="shared" si="10"/>
        <v>2177406688</v>
      </c>
      <c r="M15" s="18">
        <f t="shared" si="19"/>
        <v>2.1157126984956092</v>
      </c>
      <c r="N15" s="17">
        <v>1456262539</v>
      </c>
      <c r="O15" s="19">
        <f t="shared" si="20"/>
        <v>66.880594563508566</v>
      </c>
      <c r="P15" s="20">
        <f t="shared" si="21"/>
        <v>721144149</v>
      </c>
      <c r="Q15" s="16">
        <v>22331462962</v>
      </c>
      <c r="R15" s="17"/>
      <c r="S15" s="17">
        <f t="shared" si="12"/>
        <v>22331462962</v>
      </c>
      <c r="T15" s="18">
        <f t="shared" si="22"/>
        <v>1.0396197599598889</v>
      </c>
      <c r="U15" s="17">
        <v>5620858798</v>
      </c>
      <c r="V15" s="19">
        <f t="shared" si="23"/>
        <v>25.170132416154956</v>
      </c>
      <c r="W15" s="20">
        <f t="shared" si="24"/>
        <v>16710604164</v>
      </c>
      <c r="X15" s="16"/>
      <c r="Y15" s="17"/>
      <c r="Z15" s="17">
        <f t="shared" si="14"/>
        <v>0</v>
      </c>
      <c r="AA15" s="18">
        <f t="shared" si="25"/>
        <v>0</v>
      </c>
      <c r="AB15" s="17"/>
      <c r="AC15" s="19" t="e">
        <f t="shared" si="26"/>
        <v>#DIV/0!</v>
      </c>
      <c r="AD15" s="20">
        <f t="shared" si="27"/>
        <v>0</v>
      </c>
    </row>
    <row r="16" spans="1:30" x14ac:dyDescent="0.2">
      <c r="A16" s="46" t="s">
        <v>47</v>
      </c>
      <c r="B16" s="15" t="s">
        <v>54</v>
      </c>
      <c r="C16" s="16">
        <f t="shared" si="5"/>
        <v>49304748534</v>
      </c>
      <c r="D16" s="17">
        <f t="shared" si="6"/>
        <v>0</v>
      </c>
      <c r="E16" s="17">
        <f t="shared" si="7"/>
        <v>49304748534</v>
      </c>
      <c r="F16" s="18">
        <f t="shared" si="0"/>
        <v>2.1902980391146376</v>
      </c>
      <c r="G16" s="17">
        <f t="shared" si="28"/>
        <v>13142203489</v>
      </c>
      <c r="H16" s="19">
        <f t="shared" si="29"/>
        <v>26.655046176611741</v>
      </c>
      <c r="I16" s="20">
        <f t="shared" si="30"/>
        <v>36162545045</v>
      </c>
      <c r="J16" s="16"/>
      <c r="K16" s="17"/>
      <c r="L16" s="17">
        <f t="shared" si="10"/>
        <v>0</v>
      </c>
      <c r="M16" s="18">
        <f t="shared" si="19"/>
        <v>0</v>
      </c>
      <c r="N16" s="17"/>
      <c r="O16" s="19" t="e">
        <f t="shared" si="20"/>
        <v>#DIV/0!</v>
      </c>
      <c r="P16" s="20">
        <f t="shared" si="21"/>
        <v>0</v>
      </c>
      <c r="Q16" s="16">
        <v>49304748534</v>
      </c>
      <c r="R16" s="17"/>
      <c r="S16" s="17">
        <f t="shared" si="12"/>
        <v>49304748534</v>
      </c>
      <c r="T16" s="18">
        <f t="shared" si="22"/>
        <v>2.2953351029004461</v>
      </c>
      <c r="U16" s="17">
        <v>13142203489</v>
      </c>
      <c r="V16" s="19">
        <f t="shared" si="23"/>
        <v>26.655046176611741</v>
      </c>
      <c r="W16" s="20">
        <f t="shared" si="24"/>
        <v>36162545045</v>
      </c>
      <c r="X16" s="16"/>
      <c r="Y16" s="17"/>
      <c r="Z16" s="17">
        <f t="shared" si="14"/>
        <v>0</v>
      </c>
      <c r="AA16" s="18">
        <f t="shared" si="25"/>
        <v>0</v>
      </c>
      <c r="AB16" s="17"/>
      <c r="AC16" s="19" t="e">
        <f t="shared" si="26"/>
        <v>#DIV/0!</v>
      </c>
      <c r="AD16" s="20">
        <f t="shared" si="27"/>
        <v>0</v>
      </c>
    </row>
    <row r="17" spans="1:34" x14ac:dyDescent="0.2">
      <c r="A17" s="14">
        <v>114</v>
      </c>
      <c r="B17" s="15" t="s">
        <v>55</v>
      </c>
      <c r="C17" s="16">
        <f t="shared" si="5"/>
        <v>919267479</v>
      </c>
      <c r="D17" s="17">
        <f t="shared" si="6"/>
        <v>0</v>
      </c>
      <c r="E17" s="17">
        <f t="shared" si="7"/>
        <v>919267479</v>
      </c>
      <c r="F17" s="18">
        <f t="shared" si="0"/>
        <v>4.0837238127015084E-2</v>
      </c>
      <c r="G17" s="17">
        <f t="shared" si="8"/>
        <v>818167500</v>
      </c>
      <c r="H17" s="19">
        <f t="shared" si="1"/>
        <v>89.002115128669743</v>
      </c>
      <c r="I17" s="20">
        <f t="shared" si="9"/>
        <v>101099979</v>
      </c>
      <c r="J17" s="16">
        <v>919267479</v>
      </c>
      <c r="K17" s="17"/>
      <c r="L17" s="17">
        <f t="shared" si="10"/>
        <v>919267479</v>
      </c>
      <c r="M17" s="18">
        <f t="shared" ref="M17:M52" si="31">SUM(L17/L$52)*100</f>
        <v>0.89322122934268577</v>
      </c>
      <c r="N17" s="17">
        <v>818167500</v>
      </c>
      <c r="O17" s="19">
        <f t="shared" si="2"/>
        <v>89.002115128669743</v>
      </c>
      <c r="P17" s="20">
        <f t="shared" si="11"/>
        <v>101099979</v>
      </c>
      <c r="Q17" s="16"/>
      <c r="R17" s="17"/>
      <c r="S17" s="17">
        <f t="shared" si="12"/>
        <v>0</v>
      </c>
      <c r="T17" s="18">
        <f t="shared" ref="T17:T52" si="32">SUM(S17/S$52)*100</f>
        <v>0</v>
      </c>
      <c r="U17" s="17"/>
      <c r="V17" s="19" t="e">
        <f t="shared" si="3"/>
        <v>#DIV/0!</v>
      </c>
      <c r="W17" s="20">
        <f t="shared" si="13"/>
        <v>0</v>
      </c>
      <c r="X17" s="16"/>
      <c r="Y17" s="17"/>
      <c r="Z17" s="17">
        <f t="shared" si="14"/>
        <v>0</v>
      </c>
      <c r="AA17" s="18">
        <f t="shared" si="25"/>
        <v>0</v>
      </c>
      <c r="AB17" s="17"/>
      <c r="AC17" s="19" t="e">
        <f t="shared" si="4"/>
        <v>#DIV/0!</v>
      </c>
      <c r="AD17" s="20">
        <f t="shared" si="15"/>
        <v>0</v>
      </c>
    </row>
    <row r="18" spans="1:34" ht="25.5" x14ac:dyDescent="0.2">
      <c r="A18" s="14">
        <v>117</v>
      </c>
      <c r="B18" s="15" t="s">
        <v>56</v>
      </c>
      <c r="C18" s="16">
        <f t="shared" si="5"/>
        <v>8731215964</v>
      </c>
      <c r="D18" s="17">
        <f t="shared" si="6"/>
        <v>0</v>
      </c>
      <c r="E18" s="17">
        <f t="shared" si="7"/>
        <v>8731215964</v>
      </c>
      <c r="F18" s="18">
        <f t="shared" si="0"/>
        <v>0.38787268516029333</v>
      </c>
      <c r="G18" s="17">
        <f t="shared" si="8"/>
        <v>3354688223</v>
      </c>
      <c r="H18" s="19">
        <f t="shared" si="1"/>
        <v>38.42177580799558</v>
      </c>
      <c r="I18" s="20">
        <f t="shared" si="9"/>
        <v>5376527741</v>
      </c>
      <c r="J18" s="16">
        <v>753227711</v>
      </c>
      <c r="K18" s="17"/>
      <c r="L18" s="17">
        <f t="shared" si="10"/>
        <v>753227711</v>
      </c>
      <c r="M18" s="18">
        <f t="shared" si="31"/>
        <v>0.73188598244145775</v>
      </c>
      <c r="N18" s="17">
        <v>474411512</v>
      </c>
      <c r="O18" s="19">
        <f t="shared" si="2"/>
        <v>62.983810217253144</v>
      </c>
      <c r="P18" s="20">
        <f t="shared" si="11"/>
        <v>278816199</v>
      </c>
      <c r="Q18" s="16">
        <v>7977988253</v>
      </c>
      <c r="R18" s="17"/>
      <c r="S18" s="17">
        <f t="shared" si="12"/>
        <v>7977988253</v>
      </c>
      <c r="T18" s="18">
        <f t="shared" si="32"/>
        <v>0.37140756280321446</v>
      </c>
      <c r="U18" s="17">
        <v>2880276711</v>
      </c>
      <c r="V18" s="19">
        <f t="shared" si="3"/>
        <v>36.102794585049885</v>
      </c>
      <c r="W18" s="20">
        <f t="shared" si="13"/>
        <v>5097711542</v>
      </c>
      <c r="X18" s="16"/>
      <c r="Y18" s="17"/>
      <c r="Z18" s="17">
        <f t="shared" si="14"/>
        <v>0</v>
      </c>
      <c r="AA18" s="18">
        <f t="shared" ref="AA18:AA52" si="33">SUM(Z18/Z$52)*100</f>
        <v>0</v>
      </c>
      <c r="AB18" s="17"/>
      <c r="AC18" s="19" t="e">
        <f t="shared" si="4"/>
        <v>#DIV/0!</v>
      </c>
      <c r="AD18" s="20">
        <f t="shared" si="15"/>
        <v>0</v>
      </c>
    </row>
    <row r="19" spans="1:34" x14ac:dyDescent="0.2">
      <c r="A19" s="14">
        <v>118</v>
      </c>
      <c r="B19" s="15" t="s">
        <v>57</v>
      </c>
      <c r="C19" s="16">
        <f t="shared" si="5"/>
        <v>31529243058</v>
      </c>
      <c r="D19" s="17">
        <f t="shared" si="6"/>
        <v>257085954</v>
      </c>
      <c r="E19" s="17">
        <f t="shared" si="7"/>
        <v>31272157104</v>
      </c>
      <c r="F19" s="18">
        <f t="shared" si="0"/>
        <v>1.3892240893702654</v>
      </c>
      <c r="G19" s="17">
        <f t="shared" si="8"/>
        <v>14877440964</v>
      </c>
      <c r="H19" s="19">
        <f t="shared" si="1"/>
        <v>47.574079762144187</v>
      </c>
      <c r="I19" s="20">
        <f t="shared" si="9"/>
        <v>16394716140</v>
      </c>
      <c r="J19" s="16">
        <v>525129018</v>
      </c>
      <c r="K19" s="17"/>
      <c r="L19" s="17">
        <f t="shared" si="10"/>
        <v>525129018</v>
      </c>
      <c r="M19" s="18">
        <f t="shared" si="31"/>
        <v>0.51025016954991975</v>
      </c>
      <c r="N19" s="17">
        <v>378237297</v>
      </c>
      <c r="O19" s="19">
        <f t="shared" si="2"/>
        <v>72.027498773644226</v>
      </c>
      <c r="P19" s="20">
        <f t="shared" si="11"/>
        <v>146891721</v>
      </c>
      <c r="Q19" s="16">
        <v>31004114040</v>
      </c>
      <c r="R19" s="17">
        <v>257085954</v>
      </c>
      <c r="S19" s="17">
        <f t="shared" si="12"/>
        <v>30747028086</v>
      </c>
      <c r="T19" s="18">
        <f t="shared" si="32"/>
        <v>1.4313982927424154</v>
      </c>
      <c r="U19" s="17">
        <v>14499203667</v>
      </c>
      <c r="V19" s="19">
        <f t="shared" si="3"/>
        <v>47.15643940105516</v>
      </c>
      <c r="W19" s="20">
        <f t="shared" si="13"/>
        <v>16247824419</v>
      </c>
      <c r="X19" s="16"/>
      <c r="Y19" s="17"/>
      <c r="Z19" s="17">
        <f t="shared" si="14"/>
        <v>0</v>
      </c>
      <c r="AA19" s="18">
        <f t="shared" si="33"/>
        <v>0</v>
      </c>
      <c r="AB19" s="17"/>
      <c r="AC19" s="19" t="e">
        <f t="shared" si="4"/>
        <v>#DIV/0!</v>
      </c>
      <c r="AD19" s="20">
        <f t="shared" si="15"/>
        <v>0</v>
      </c>
    </row>
    <row r="20" spans="1:34" ht="25.5" x14ac:dyDescent="0.2">
      <c r="A20" s="14">
        <v>119</v>
      </c>
      <c r="B20" s="15" t="s">
        <v>58</v>
      </c>
      <c r="C20" s="16">
        <f t="shared" si="5"/>
        <v>2093762537</v>
      </c>
      <c r="D20" s="17">
        <f t="shared" si="6"/>
        <v>419398</v>
      </c>
      <c r="E20" s="17">
        <f t="shared" si="7"/>
        <v>2093343139</v>
      </c>
      <c r="F20" s="18">
        <f t="shared" si="0"/>
        <v>9.2993991631130299E-2</v>
      </c>
      <c r="G20" s="17">
        <f t="shared" si="8"/>
        <v>779980640</v>
      </c>
      <c r="H20" s="19">
        <f t="shared" si="1"/>
        <v>37.260047121209212</v>
      </c>
      <c r="I20" s="20">
        <f t="shared" si="9"/>
        <v>1313362499</v>
      </c>
      <c r="J20" s="16">
        <v>272649905</v>
      </c>
      <c r="K20" s="17"/>
      <c r="L20" s="17">
        <f t="shared" si="10"/>
        <v>272649905</v>
      </c>
      <c r="M20" s="18">
        <f t="shared" si="31"/>
        <v>0.2649247241827713</v>
      </c>
      <c r="N20" s="17">
        <v>141783475</v>
      </c>
      <c r="O20" s="19">
        <f t="shared" si="2"/>
        <v>52.002026188125761</v>
      </c>
      <c r="P20" s="20">
        <f t="shared" si="11"/>
        <v>130866430</v>
      </c>
      <c r="Q20" s="16">
        <v>1821112632</v>
      </c>
      <c r="R20" s="17">
        <v>419398</v>
      </c>
      <c r="S20" s="17">
        <f t="shared" si="12"/>
        <v>1820693234</v>
      </c>
      <c r="T20" s="18">
        <f t="shared" si="32"/>
        <v>8.4760620748966481E-2</v>
      </c>
      <c r="U20" s="17">
        <v>638197165</v>
      </c>
      <c r="V20" s="19">
        <f t="shared" si="3"/>
        <v>35.052426904333736</v>
      </c>
      <c r="W20" s="20">
        <f t="shared" si="13"/>
        <v>1182496069</v>
      </c>
      <c r="X20" s="16"/>
      <c r="Y20" s="17"/>
      <c r="Z20" s="17">
        <f t="shared" si="14"/>
        <v>0</v>
      </c>
      <c r="AA20" s="18">
        <f t="shared" si="33"/>
        <v>0</v>
      </c>
      <c r="AB20" s="17"/>
      <c r="AC20" s="19" t="e">
        <f t="shared" si="4"/>
        <v>#DIV/0!</v>
      </c>
      <c r="AD20" s="20">
        <f t="shared" si="15"/>
        <v>0</v>
      </c>
    </row>
    <row r="21" spans="1:34" x14ac:dyDescent="0.2">
      <c r="A21" s="14">
        <v>120</v>
      </c>
      <c r="B21" s="15" t="s">
        <v>59</v>
      </c>
      <c r="C21" s="16">
        <f t="shared" si="5"/>
        <v>3228239000</v>
      </c>
      <c r="D21" s="17">
        <f t="shared" si="6"/>
        <v>316</v>
      </c>
      <c r="E21" s="17">
        <f t="shared" si="7"/>
        <v>3228238684</v>
      </c>
      <c r="F21" s="18">
        <f t="shared" si="0"/>
        <v>0.14341022050813765</v>
      </c>
      <c r="G21" s="17">
        <f t="shared" si="8"/>
        <v>1285286955</v>
      </c>
      <c r="H21" s="19">
        <f t="shared" si="1"/>
        <v>39.813876259219008</v>
      </c>
      <c r="I21" s="20">
        <f t="shared" si="9"/>
        <v>1942951729</v>
      </c>
      <c r="J21" s="16">
        <v>1274750060</v>
      </c>
      <c r="K21" s="17"/>
      <c r="L21" s="17">
        <f t="shared" si="10"/>
        <v>1274750060</v>
      </c>
      <c r="M21" s="18">
        <f t="shared" si="31"/>
        <v>1.2386316732715206</v>
      </c>
      <c r="N21" s="17">
        <v>405510784</v>
      </c>
      <c r="O21" s="19">
        <f t="shared" si="2"/>
        <v>31.811003327193411</v>
      </c>
      <c r="P21" s="20">
        <f t="shared" si="11"/>
        <v>869239276</v>
      </c>
      <c r="Q21" s="16">
        <v>1953488940</v>
      </c>
      <c r="R21" s="17">
        <v>316</v>
      </c>
      <c r="S21" s="17">
        <f t="shared" si="12"/>
        <v>1953488624</v>
      </c>
      <c r="T21" s="18">
        <f t="shared" si="32"/>
        <v>9.0942782289860705E-2</v>
      </c>
      <c r="U21" s="17">
        <v>879776171</v>
      </c>
      <c r="V21" s="19">
        <f t="shared" si="3"/>
        <v>45.036155327004352</v>
      </c>
      <c r="W21" s="20">
        <f t="shared" si="13"/>
        <v>1073712453</v>
      </c>
      <c r="X21" s="16"/>
      <c r="Y21" s="17"/>
      <c r="Z21" s="17">
        <f t="shared" si="14"/>
        <v>0</v>
      </c>
      <c r="AA21" s="18">
        <f t="shared" si="33"/>
        <v>0</v>
      </c>
      <c r="AB21" s="17"/>
      <c r="AC21" s="19" t="e">
        <f t="shared" si="4"/>
        <v>#DIV/0!</v>
      </c>
      <c r="AD21" s="20">
        <f t="shared" si="15"/>
        <v>0</v>
      </c>
    </row>
    <row r="22" spans="1:34" x14ac:dyDescent="0.2">
      <c r="A22" s="14">
        <v>121</v>
      </c>
      <c r="B22" s="15" t="s">
        <v>60</v>
      </c>
      <c r="C22" s="16">
        <f t="shared" si="5"/>
        <v>12710906904</v>
      </c>
      <c r="D22" s="17">
        <f t="shared" si="6"/>
        <v>26470001</v>
      </c>
      <c r="E22" s="17">
        <f t="shared" si="7"/>
        <v>12684436903</v>
      </c>
      <c r="F22" s="18">
        <f t="shared" si="0"/>
        <v>0.56348928048493352</v>
      </c>
      <c r="G22" s="17">
        <f t="shared" si="8"/>
        <v>6349220559</v>
      </c>
      <c r="H22" s="19">
        <f t="shared" si="1"/>
        <v>50.05520235193368</v>
      </c>
      <c r="I22" s="20">
        <f t="shared" si="9"/>
        <v>6335216344</v>
      </c>
      <c r="J22" s="16">
        <v>710860929</v>
      </c>
      <c r="K22" s="17"/>
      <c r="L22" s="17">
        <f t="shared" si="10"/>
        <v>710860929</v>
      </c>
      <c r="M22" s="18">
        <f t="shared" si="31"/>
        <v>0.69071960816429967</v>
      </c>
      <c r="N22" s="17">
        <v>417744524</v>
      </c>
      <c r="O22" s="19">
        <f t="shared" si="2"/>
        <v>58.765998658508359</v>
      </c>
      <c r="P22" s="20">
        <f t="shared" si="11"/>
        <v>293116405</v>
      </c>
      <c r="Q22" s="16">
        <v>12000045975</v>
      </c>
      <c r="R22" s="17">
        <v>26470001</v>
      </c>
      <c r="S22" s="17">
        <f t="shared" si="12"/>
        <v>11973575974</v>
      </c>
      <c r="T22" s="18">
        <f t="shared" si="32"/>
        <v>0.55741830264919356</v>
      </c>
      <c r="U22" s="17">
        <v>5931476035</v>
      </c>
      <c r="V22" s="19">
        <f t="shared" si="3"/>
        <v>49.538049851438643</v>
      </c>
      <c r="W22" s="20">
        <f t="shared" si="13"/>
        <v>6042099939</v>
      </c>
      <c r="X22" s="16"/>
      <c r="Y22" s="17"/>
      <c r="Z22" s="17">
        <f t="shared" si="14"/>
        <v>0</v>
      </c>
      <c r="AA22" s="18">
        <f t="shared" si="33"/>
        <v>0</v>
      </c>
      <c r="AB22" s="17"/>
      <c r="AC22" s="19" t="e">
        <f t="shared" si="4"/>
        <v>#DIV/0!</v>
      </c>
      <c r="AD22" s="20">
        <f t="shared" si="15"/>
        <v>0</v>
      </c>
    </row>
    <row r="23" spans="1:34" ht="25.5" x14ac:dyDescent="0.2">
      <c r="A23" s="14">
        <v>122</v>
      </c>
      <c r="B23" s="15" t="s">
        <v>61</v>
      </c>
      <c r="C23" s="16">
        <f t="shared" si="5"/>
        <v>176761667570</v>
      </c>
      <c r="D23" s="17">
        <f t="shared" si="6"/>
        <v>280757988</v>
      </c>
      <c r="E23" s="17">
        <f t="shared" si="7"/>
        <v>176480909582</v>
      </c>
      <c r="F23" s="18">
        <f t="shared" si="0"/>
        <v>7.8399302641623771</v>
      </c>
      <c r="G23" s="17">
        <f t="shared" si="8"/>
        <v>74885758685</v>
      </c>
      <c r="H23" s="19">
        <f t="shared" si="1"/>
        <v>42.43278146195474</v>
      </c>
      <c r="I23" s="20">
        <f t="shared" si="9"/>
        <v>101595150897</v>
      </c>
      <c r="J23" s="16">
        <v>2617202309</v>
      </c>
      <c r="K23" s="17"/>
      <c r="L23" s="17">
        <f t="shared" si="10"/>
        <v>2617202309</v>
      </c>
      <c r="M23" s="18">
        <f t="shared" si="31"/>
        <v>2.5430472819799337</v>
      </c>
      <c r="N23" s="17">
        <v>1538128873</v>
      </c>
      <c r="O23" s="19">
        <f t="shared" si="2"/>
        <v>58.769964695151891</v>
      </c>
      <c r="P23" s="20">
        <f t="shared" si="11"/>
        <v>1079073436</v>
      </c>
      <c r="Q23" s="16">
        <v>174144465261</v>
      </c>
      <c r="R23" s="17">
        <v>280757988</v>
      </c>
      <c r="S23" s="17">
        <f t="shared" si="12"/>
        <v>173863707273</v>
      </c>
      <c r="T23" s="18">
        <f t="shared" si="32"/>
        <v>8.0940575155540344</v>
      </c>
      <c r="U23" s="17">
        <v>73347629812</v>
      </c>
      <c r="V23" s="19">
        <f t="shared" si="3"/>
        <v>42.186854843046625</v>
      </c>
      <c r="W23" s="20">
        <f t="shared" si="13"/>
        <v>100516077461</v>
      </c>
      <c r="X23" s="16"/>
      <c r="Y23" s="17"/>
      <c r="Z23" s="17">
        <f t="shared" si="14"/>
        <v>0</v>
      </c>
      <c r="AA23" s="18">
        <f t="shared" si="33"/>
        <v>0</v>
      </c>
      <c r="AB23" s="17"/>
      <c r="AC23" s="19" t="e">
        <f t="shared" si="4"/>
        <v>#DIV/0!</v>
      </c>
      <c r="AD23" s="20">
        <f t="shared" si="15"/>
        <v>0</v>
      </c>
    </row>
    <row r="24" spans="1:34" ht="25.5" x14ac:dyDescent="0.2">
      <c r="A24" s="14">
        <v>125</v>
      </c>
      <c r="B24" s="15" t="s">
        <v>18</v>
      </c>
      <c r="C24" s="16">
        <f t="shared" si="5"/>
        <v>235525923</v>
      </c>
      <c r="D24" s="17">
        <f t="shared" si="6"/>
        <v>67275</v>
      </c>
      <c r="E24" s="17">
        <f t="shared" si="7"/>
        <v>235458648</v>
      </c>
      <c r="F24" s="18">
        <f t="shared" si="0"/>
        <v>1.0459938045345587E-2</v>
      </c>
      <c r="G24" s="17">
        <f t="shared" si="8"/>
        <v>87197818</v>
      </c>
      <c r="H24" s="19">
        <f t="shared" si="1"/>
        <v>37.033177052813109</v>
      </c>
      <c r="I24" s="20">
        <f t="shared" si="9"/>
        <v>148260830</v>
      </c>
      <c r="J24" s="16">
        <v>133587278</v>
      </c>
      <c r="K24" s="17">
        <v>67275</v>
      </c>
      <c r="L24" s="17">
        <f t="shared" si="10"/>
        <v>133520003</v>
      </c>
      <c r="M24" s="18">
        <f t="shared" si="31"/>
        <v>0.12973688719113174</v>
      </c>
      <c r="N24" s="17">
        <v>55554373</v>
      </c>
      <c r="O24" s="19">
        <f t="shared" si="2"/>
        <v>41.607528274246668</v>
      </c>
      <c r="P24" s="20">
        <f t="shared" si="11"/>
        <v>77965630</v>
      </c>
      <c r="Q24" s="16">
        <v>101938645</v>
      </c>
      <c r="R24" s="17"/>
      <c r="S24" s="17">
        <f t="shared" si="12"/>
        <v>101938645</v>
      </c>
      <c r="T24" s="18">
        <f t="shared" si="32"/>
        <v>4.7456554828437005E-3</v>
      </c>
      <c r="U24" s="17">
        <v>31643445</v>
      </c>
      <c r="V24" s="19">
        <f t="shared" si="3"/>
        <v>31.041657459739628</v>
      </c>
      <c r="W24" s="20">
        <f t="shared" si="13"/>
        <v>70295200</v>
      </c>
      <c r="X24" s="16"/>
      <c r="Y24" s="17"/>
      <c r="Z24" s="17">
        <f t="shared" si="14"/>
        <v>0</v>
      </c>
      <c r="AA24" s="18">
        <f t="shared" si="33"/>
        <v>0</v>
      </c>
      <c r="AB24" s="17"/>
      <c r="AC24" s="19" t="e">
        <f t="shared" si="4"/>
        <v>#DIV/0!</v>
      </c>
      <c r="AD24" s="20">
        <f t="shared" si="15"/>
        <v>0</v>
      </c>
    </row>
    <row r="25" spans="1:34" x14ac:dyDescent="0.2">
      <c r="A25" s="14">
        <v>126</v>
      </c>
      <c r="B25" s="15" t="s">
        <v>62</v>
      </c>
      <c r="C25" s="16">
        <f t="shared" si="5"/>
        <v>16422612476</v>
      </c>
      <c r="D25" s="17">
        <f t="shared" si="6"/>
        <v>61667526</v>
      </c>
      <c r="E25" s="17">
        <f t="shared" si="7"/>
        <v>16360944950</v>
      </c>
      <c r="F25" s="18">
        <f t="shared" si="0"/>
        <v>0.72681327270812213</v>
      </c>
      <c r="G25" s="17">
        <f t="shared" si="8"/>
        <v>5431648530</v>
      </c>
      <c r="H25" s="19">
        <f t="shared" si="1"/>
        <v>33.198868076382105</v>
      </c>
      <c r="I25" s="20">
        <f t="shared" si="9"/>
        <v>10929296420</v>
      </c>
      <c r="J25" s="16">
        <v>1930642549</v>
      </c>
      <c r="K25" s="17">
        <v>14044860</v>
      </c>
      <c r="L25" s="17">
        <f t="shared" si="10"/>
        <v>1916597689</v>
      </c>
      <c r="M25" s="18">
        <f t="shared" si="31"/>
        <v>1.8622933836256492</v>
      </c>
      <c r="N25" s="17">
        <v>840109540</v>
      </c>
      <c r="O25" s="19">
        <f t="shared" si="2"/>
        <v>43.833379577867163</v>
      </c>
      <c r="P25" s="20">
        <f t="shared" si="11"/>
        <v>1076488149</v>
      </c>
      <c r="Q25" s="16">
        <v>14491969927</v>
      </c>
      <c r="R25" s="17">
        <v>47622666</v>
      </c>
      <c r="S25" s="17">
        <f t="shared" si="12"/>
        <v>14444347261</v>
      </c>
      <c r="T25" s="18">
        <f t="shared" si="32"/>
        <v>0.67244268133310037</v>
      </c>
      <c r="U25" s="17">
        <v>4591538990</v>
      </c>
      <c r="V25" s="19">
        <f t="shared" si="3"/>
        <v>31.787791494027829</v>
      </c>
      <c r="W25" s="20">
        <f t="shared" si="13"/>
        <v>9852808271</v>
      </c>
      <c r="X25" s="16"/>
      <c r="Y25" s="17"/>
      <c r="Z25" s="17">
        <f t="shared" si="14"/>
        <v>0</v>
      </c>
      <c r="AA25" s="18">
        <f t="shared" si="33"/>
        <v>0</v>
      </c>
      <c r="AB25" s="17"/>
      <c r="AC25" s="19" t="e">
        <f t="shared" si="4"/>
        <v>#DIV/0!</v>
      </c>
      <c r="AD25" s="20">
        <f t="shared" si="15"/>
        <v>0</v>
      </c>
    </row>
    <row r="26" spans="1:34" ht="38.25" x14ac:dyDescent="0.2">
      <c r="A26" s="14">
        <v>127</v>
      </c>
      <c r="B26" s="15" t="s">
        <v>42</v>
      </c>
      <c r="C26" s="16">
        <f t="shared" si="5"/>
        <v>2141600399</v>
      </c>
      <c r="D26" s="17">
        <f t="shared" si="6"/>
        <v>50281586</v>
      </c>
      <c r="E26" s="17">
        <f t="shared" si="7"/>
        <v>2091318813</v>
      </c>
      <c r="F26" s="18">
        <f t="shared" si="0"/>
        <v>9.2904063634331541E-2</v>
      </c>
      <c r="G26" s="17">
        <f t="shared" si="8"/>
        <v>1204100055</v>
      </c>
      <c r="H26" s="19">
        <f t="shared" si="1"/>
        <v>57.576111662894512</v>
      </c>
      <c r="I26" s="20">
        <f t="shared" si="9"/>
        <v>887218758</v>
      </c>
      <c r="J26" s="16">
        <v>352422089</v>
      </c>
      <c r="K26" s="17">
        <v>32538180</v>
      </c>
      <c r="L26" s="17">
        <f t="shared" si="10"/>
        <v>319883909</v>
      </c>
      <c r="M26" s="18">
        <f t="shared" si="31"/>
        <v>0.31082041404830746</v>
      </c>
      <c r="N26" s="17">
        <v>148725653</v>
      </c>
      <c r="O26" s="19">
        <f t="shared" si="2"/>
        <v>46.493633726352897</v>
      </c>
      <c r="P26" s="20">
        <f t="shared" si="11"/>
        <v>171158256</v>
      </c>
      <c r="Q26" s="16">
        <v>1789178310</v>
      </c>
      <c r="R26" s="17">
        <v>17743406</v>
      </c>
      <c r="S26" s="17">
        <f t="shared" si="12"/>
        <v>1771434904</v>
      </c>
      <c r="T26" s="18">
        <f t="shared" si="32"/>
        <v>8.2467446616229845E-2</v>
      </c>
      <c r="U26" s="17">
        <v>1055374402</v>
      </c>
      <c r="V26" s="19">
        <f t="shared" si="3"/>
        <v>59.577374230173795</v>
      </c>
      <c r="W26" s="20">
        <f t="shared" si="13"/>
        <v>716060502</v>
      </c>
      <c r="X26" s="16"/>
      <c r="Y26" s="17"/>
      <c r="Z26" s="17">
        <f t="shared" si="14"/>
        <v>0</v>
      </c>
      <c r="AA26" s="18">
        <f t="shared" si="33"/>
        <v>0</v>
      </c>
      <c r="AB26" s="17"/>
      <c r="AC26" s="19" t="e">
        <f t="shared" si="4"/>
        <v>#DIV/0!</v>
      </c>
      <c r="AD26" s="20">
        <f t="shared" si="15"/>
        <v>0</v>
      </c>
    </row>
    <row r="27" spans="1:34" ht="25.5" x14ac:dyDescent="0.2">
      <c r="A27" s="14">
        <v>131</v>
      </c>
      <c r="B27" s="15" t="s">
        <v>19</v>
      </c>
      <c r="C27" s="16">
        <f t="shared" si="5"/>
        <v>11120686606</v>
      </c>
      <c r="D27" s="17">
        <f t="shared" si="6"/>
        <v>3681</v>
      </c>
      <c r="E27" s="17">
        <f t="shared" si="7"/>
        <v>11120682925</v>
      </c>
      <c r="F27" s="18">
        <f t="shared" si="0"/>
        <v>0.49402158470489704</v>
      </c>
      <c r="G27" s="17">
        <f t="shared" si="8"/>
        <v>2607244154</v>
      </c>
      <c r="H27" s="19">
        <f t="shared" si="1"/>
        <v>23.445000379776587</v>
      </c>
      <c r="I27" s="20">
        <f t="shared" si="9"/>
        <v>8513438771</v>
      </c>
      <c r="J27" s="16">
        <v>1557373745</v>
      </c>
      <c r="K27" s="17"/>
      <c r="L27" s="17">
        <f t="shared" si="10"/>
        <v>1557373745</v>
      </c>
      <c r="M27" s="18">
        <f t="shared" si="31"/>
        <v>1.5132475833564458</v>
      </c>
      <c r="N27" s="17">
        <v>730385462</v>
      </c>
      <c r="O27" s="19">
        <f t="shared" si="2"/>
        <v>46.898534429832708</v>
      </c>
      <c r="P27" s="20">
        <f t="shared" si="11"/>
        <v>826988283</v>
      </c>
      <c r="Q27" s="16">
        <v>9563312861</v>
      </c>
      <c r="R27" s="17">
        <v>3681</v>
      </c>
      <c r="S27" s="17">
        <f t="shared" si="12"/>
        <v>9563309180</v>
      </c>
      <c r="T27" s="18">
        <f t="shared" si="32"/>
        <v>0.44521065238994006</v>
      </c>
      <c r="U27" s="17">
        <v>1876858692</v>
      </c>
      <c r="V27" s="19">
        <f t="shared" si="3"/>
        <v>19.625619716709821</v>
      </c>
      <c r="W27" s="20">
        <f t="shared" si="13"/>
        <v>7686450488</v>
      </c>
      <c r="X27" s="16"/>
      <c r="Y27" s="17"/>
      <c r="Z27" s="17">
        <f t="shared" si="14"/>
        <v>0</v>
      </c>
      <c r="AA27" s="18">
        <f t="shared" si="33"/>
        <v>0</v>
      </c>
      <c r="AB27" s="17"/>
      <c r="AC27" s="19" t="e">
        <f t="shared" si="4"/>
        <v>#DIV/0!</v>
      </c>
      <c r="AD27" s="20">
        <f t="shared" si="15"/>
        <v>0</v>
      </c>
    </row>
    <row r="28" spans="1:34" s="2" customFormat="1" x14ac:dyDescent="0.2">
      <c r="A28" s="21"/>
      <c r="B28" s="22" t="s">
        <v>20</v>
      </c>
      <c r="C28" s="23">
        <f>SUM(C7:C27)</f>
        <v>711905755633</v>
      </c>
      <c r="D28" s="24">
        <f>SUM(D7:D27)</f>
        <v>3094633539</v>
      </c>
      <c r="E28" s="17">
        <f t="shared" si="7"/>
        <v>708811122094</v>
      </c>
      <c r="F28" s="25">
        <f t="shared" si="0"/>
        <v>31.487993692018168</v>
      </c>
      <c r="G28" s="24">
        <f>SUM(G7:G27)</f>
        <v>228058204639</v>
      </c>
      <c r="H28" s="26">
        <f t="shared" si="1"/>
        <v>32.174749736609762</v>
      </c>
      <c r="I28" s="24">
        <f>SUM(I7:I27)</f>
        <v>480752917455</v>
      </c>
      <c r="J28" s="23">
        <f>SUM(J7:J27)</f>
        <v>45777466147</v>
      </c>
      <c r="K28" s="24">
        <f>SUM(K7:K27)</f>
        <v>121105470</v>
      </c>
      <c r="L28" s="17">
        <f t="shared" si="10"/>
        <v>45656360677</v>
      </c>
      <c r="M28" s="25">
        <f t="shared" si="31"/>
        <v>44.362747016337117</v>
      </c>
      <c r="N28" s="24">
        <f>SUM(N7:N27)</f>
        <v>19961303700</v>
      </c>
      <c r="O28" s="26">
        <f t="shared" si="2"/>
        <v>43.720750852697229</v>
      </c>
      <c r="P28" s="24">
        <f>SUM(P7:P27)</f>
        <v>25695056977</v>
      </c>
      <c r="Q28" s="23">
        <f>SUM(Q7:Q27)</f>
        <v>666033658676</v>
      </c>
      <c r="R28" s="24">
        <f>SUM(R7:R27)</f>
        <v>2973528069</v>
      </c>
      <c r="S28" s="17">
        <f t="shared" si="12"/>
        <v>663060130607</v>
      </c>
      <c r="T28" s="25">
        <f t="shared" si="32"/>
        <v>30.868126060241135</v>
      </c>
      <c r="U28" s="24">
        <f>SUM(U7:U27)</f>
        <v>208080597378</v>
      </c>
      <c r="V28" s="26">
        <f t="shared" si="3"/>
        <v>31.381859317572314</v>
      </c>
      <c r="W28" s="24">
        <f>SUM(W7:W27)</f>
        <v>454979533229</v>
      </c>
      <c r="X28" s="23">
        <f>SUM(X7:X27)</f>
        <v>94630810</v>
      </c>
      <c r="Y28" s="24">
        <f>SUM(Y7:Y27)</f>
        <v>0</v>
      </c>
      <c r="Z28" s="17">
        <f t="shared" si="14"/>
        <v>94630810</v>
      </c>
      <c r="AA28" s="25">
        <f t="shared" si="33"/>
        <v>100</v>
      </c>
      <c r="AB28" s="24">
        <f>SUM(AB7:AB27)</f>
        <v>16303561</v>
      </c>
      <c r="AC28" s="26">
        <f t="shared" si="4"/>
        <v>17.22859711335029</v>
      </c>
      <c r="AD28" s="24">
        <f>SUM(AD7:AD27)</f>
        <v>78327249</v>
      </c>
    </row>
    <row r="29" spans="1:34" ht="25.5" x14ac:dyDescent="0.2">
      <c r="A29" s="14">
        <v>200</v>
      </c>
      <c r="B29" s="15" t="s">
        <v>21</v>
      </c>
      <c r="C29" s="16">
        <f t="shared" ref="C29:C48" si="34">SUM(J29+Q29+X29)</f>
        <v>20979715684</v>
      </c>
      <c r="D29" s="17">
        <f t="shared" ref="D29:D48" si="35">SUM(K29+R29+Y29)</f>
        <v>0</v>
      </c>
      <c r="E29" s="17">
        <f t="shared" si="7"/>
        <v>20979715684</v>
      </c>
      <c r="F29" s="18">
        <f t="shared" si="0"/>
        <v>0.93199603466509795</v>
      </c>
      <c r="G29" s="17">
        <f t="shared" ref="G29:G48" si="36">SUM(N29+U29+AB29)</f>
        <v>7028498048</v>
      </c>
      <c r="H29" s="19">
        <f t="shared" si="1"/>
        <v>33.501397987772648</v>
      </c>
      <c r="I29" s="20">
        <f t="shared" ref="I29:I48" si="37">SUM(E29-G29)</f>
        <v>13951217636</v>
      </c>
      <c r="J29" s="27">
        <v>353596672</v>
      </c>
      <c r="K29" s="28"/>
      <c r="L29" s="17">
        <f t="shared" si="10"/>
        <v>353596672</v>
      </c>
      <c r="M29" s="18">
        <f t="shared" si="31"/>
        <v>0.3435779697100787</v>
      </c>
      <c r="N29" s="28">
        <v>257077342</v>
      </c>
      <c r="O29" s="19">
        <f t="shared" si="2"/>
        <v>72.70355248139893</v>
      </c>
      <c r="P29" s="20">
        <f t="shared" ref="P29:P48" si="38">SUM(L29-N29)</f>
        <v>96519330</v>
      </c>
      <c r="Q29" s="27">
        <v>20626119012</v>
      </c>
      <c r="R29" s="28"/>
      <c r="S29" s="17">
        <f t="shared" si="12"/>
        <v>20626119012</v>
      </c>
      <c r="T29" s="18">
        <f t="shared" si="32"/>
        <v>0.96022911408214717</v>
      </c>
      <c r="U29" s="28">
        <v>6771420706</v>
      </c>
      <c r="V29" s="19">
        <f t="shared" si="3"/>
        <v>32.82934953522026</v>
      </c>
      <c r="W29" s="20">
        <f t="shared" ref="W29:W48" si="39">SUM(S29-U29)</f>
        <v>13854698306</v>
      </c>
      <c r="X29" s="27"/>
      <c r="Y29" s="28"/>
      <c r="Z29" s="17">
        <f t="shared" si="14"/>
        <v>0</v>
      </c>
      <c r="AA29" s="18">
        <f t="shared" si="33"/>
        <v>0</v>
      </c>
      <c r="AB29" s="28"/>
      <c r="AC29" s="19" t="e">
        <f t="shared" si="4"/>
        <v>#DIV/0!</v>
      </c>
      <c r="AD29" s="20">
        <f t="shared" ref="AD29:AD48" si="40">SUM(Z29-AB29)</f>
        <v>0</v>
      </c>
      <c r="AE29" s="29"/>
      <c r="AF29" s="29"/>
      <c r="AG29" s="29"/>
      <c r="AH29" s="29"/>
    </row>
    <row r="30" spans="1:34" ht="25.5" x14ac:dyDescent="0.2">
      <c r="A30" s="14">
        <v>201</v>
      </c>
      <c r="B30" s="15" t="s">
        <v>22</v>
      </c>
      <c r="C30" s="16">
        <f t="shared" si="34"/>
        <v>209690742847</v>
      </c>
      <c r="D30" s="17">
        <f t="shared" si="35"/>
        <v>0</v>
      </c>
      <c r="E30" s="17">
        <f t="shared" si="7"/>
        <v>209690742847</v>
      </c>
      <c r="F30" s="18">
        <f t="shared" si="0"/>
        <v>9.3152330461954964</v>
      </c>
      <c r="G30" s="17">
        <f t="shared" si="36"/>
        <v>87787851973</v>
      </c>
      <c r="H30" s="19">
        <f t="shared" si="1"/>
        <v>41.865392234817946</v>
      </c>
      <c r="I30" s="20">
        <f t="shared" si="37"/>
        <v>121902890874</v>
      </c>
      <c r="J30" s="30">
        <v>4215860897</v>
      </c>
      <c r="K30" s="31"/>
      <c r="L30" s="17">
        <f t="shared" si="10"/>
        <v>4215860897</v>
      </c>
      <c r="M30" s="18">
        <f t="shared" si="31"/>
        <v>4.0964099559493903</v>
      </c>
      <c r="N30" s="31">
        <v>1633188666</v>
      </c>
      <c r="O30" s="19">
        <f t="shared" si="2"/>
        <v>38.739149746666797</v>
      </c>
      <c r="P30" s="20">
        <f t="shared" si="38"/>
        <v>2582672231</v>
      </c>
      <c r="Q30" s="30">
        <v>205474881950</v>
      </c>
      <c r="R30" s="31"/>
      <c r="S30" s="17">
        <f t="shared" si="12"/>
        <v>205474881950</v>
      </c>
      <c r="T30" s="18">
        <f t="shared" si="32"/>
        <v>9.5656853209367227</v>
      </c>
      <c r="U30" s="31">
        <v>86154663307</v>
      </c>
      <c r="V30" s="19">
        <f t="shared" si="3"/>
        <v>41.929535371610413</v>
      </c>
      <c r="W30" s="20">
        <f t="shared" si="39"/>
        <v>119320218643</v>
      </c>
      <c r="X30" s="30"/>
      <c r="Y30" s="31"/>
      <c r="Z30" s="17">
        <f t="shared" si="14"/>
        <v>0</v>
      </c>
      <c r="AA30" s="18">
        <f t="shared" si="33"/>
        <v>0</v>
      </c>
      <c r="AB30" s="31"/>
      <c r="AC30" s="19" t="e">
        <f t="shared" si="4"/>
        <v>#DIV/0!</v>
      </c>
      <c r="AD30" s="20">
        <f t="shared" si="40"/>
        <v>0</v>
      </c>
      <c r="AE30" s="29"/>
      <c r="AF30" s="29"/>
      <c r="AG30" s="29"/>
      <c r="AH30" s="29"/>
    </row>
    <row r="31" spans="1:34" x14ac:dyDescent="0.2">
      <c r="A31" s="14">
        <v>203</v>
      </c>
      <c r="B31" s="15" t="s">
        <v>23</v>
      </c>
      <c r="C31" s="16">
        <f t="shared" si="34"/>
        <v>39690625331</v>
      </c>
      <c r="D31" s="17">
        <f t="shared" si="35"/>
        <v>101337988</v>
      </c>
      <c r="E31" s="17">
        <f t="shared" si="7"/>
        <v>39589287343</v>
      </c>
      <c r="F31" s="18">
        <f t="shared" si="0"/>
        <v>1.7587015655809093</v>
      </c>
      <c r="G31" s="17">
        <f t="shared" si="36"/>
        <v>6937778952</v>
      </c>
      <c r="H31" s="19">
        <f t="shared" si="1"/>
        <v>17.524384543453287</v>
      </c>
      <c r="I31" s="20">
        <f t="shared" si="37"/>
        <v>32651508391</v>
      </c>
      <c r="J31" s="30">
        <v>345216422</v>
      </c>
      <c r="K31" s="31">
        <v>846</v>
      </c>
      <c r="L31" s="17">
        <f t="shared" si="10"/>
        <v>345215576</v>
      </c>
      <c r="M31" s="18">
        <f t="shared" si="31"/>
        <v>0.33543434117608262</v>
      </c>
      <c r="N31" s="31">
        <v>152598404</v>
      </c>
      <c r="O31" s="19">
        <f t="shared" si="2"/>
        <v>44.203800352276104</v>
      </c>
      <c r="P31" s="20">
        <f t="shared" si="38"/>
        <v>192617172</v>
      </c>
      <c r="Q31" s="30">
        <v>39345408909</v>
      </c>
      <c r="R31" s="31">
        <v>101337142</v>
      </c>
      <c r="S31" s="17">
        <f t="shared" si="12"/>
        <v>39244071767</v>
      </c>
      <c r="T31" s="18">
        <f t="shared" si="32"/>
        <v>1.8269699813076308</v>
      </c>
      <c r="U31" s="31">
        <v>6785180548</v>
      </c>
      <c r="V31" s="19">
        <f t="shared" si="3"/>
        <v>17.289695596025282</v>
      </c>
      <c r="W31" s="20">
        <f t="shared" si="39"/>
        <v>32458891219</v>
      </c>
      <c r="X31" s="30"/>
      <c r="Y31" s="31"/>
      <c r="Z31" s="17">
        <f t="shared" si="14"/>
        <v>0</v>
      </c>
      <c r="AA31" s="18">
        <f t="shared" si="33"/>
        <v>0</v>
      </c>
      <c r="AB31" s="31"/>
      <c r="AC31" s="19" t="e">
        <f t="shared" si="4"/>
        <v>#DIV/0!</v>
      </c>
      <c r="AD31" s="20">
        <f t="shared" si="40"/>
        <v>0</v>
      </c>
      <c r="AE31" s="29"/>
      <c r="AF31" s="29"/>
      <c r="AG31" s="29"/>
      <c r="AH31" s="29"/>
    </row>
    <row r="32" spans="1:34" ht="25.5" x14ac:dyDescent="0.2">
      <c r="A32" s="14">
        <v>204</v>
      </c>
      <c r="B32" s="15" t="s">
        <v>24</v>
      </c>
      <c r="C32" s="16">
        <f t="shared" si="34"/>
        <v>919200078163</v>
      </c>
      <c r="D32" s="17">
        <f t="shared" si="35"/>
        <v>33209000</v>
      </c>
      <c r="E32" s="17">
        <f t="shared" si="7"/>
        <v>919166869163</v>
      </c>
      <c r="F32" s="18">
        <f t="shared" si="0"/>
        <v>40.832768668489308</v>
      </c>
      <c r="G32" s="17">
        <f t="shared" si="36"/>
        <v>82951094840</v>
      </c>
      <c r="H32" s="19">
        <f t="shared" si="1"/>
        <v>9.0245958185520614</v>
      </c>
      <c r="I32" s="20">
        <f t="shared" si="37"/>
        <v>836215774323</v>
      </c>
      <c r="J32" s="30">
        <v>5342799303</v>
      </c>
      <c r="K32" s="31"/>
      <c r="L32" s="17">
        <f t="shared" si="10"/>
        <v>5342799303</v>
      </c>
      <c r="M32" s="18">
        <f t="shared" si="31"/>
        <v>5.1914180263924079</v>
      </c>
      <c r="N32" s="31">
        <v>2597511716</v>
      </c>
      <c r="O32" s="19">
        <f t="shared" si="2"/>
        <v>48.617055754676926</v>
      </c>
      <c r="P32" s="20">
        <f t="shared" si="38"/>
        <v>2745287587</v>
      </c>
      <c r="Q32" s="30">
        <v>913857278860</v>
      </c>
      <c r="R32" s="31">
        <v>33209000</v>
      </c>
      <c r="S32" s="17">
        <f t="shared" si="12"/>
        <v>913824069860</v>
      </c>
      <c r="T32" s="18">
        <f t="shared" si="32"/>
        <v>42.542199844677683</v>
      </c>
      <c r="U32" s="31">
        <v>80353583124</v>
      </c>
      <c r="V32" s="19">
        <f t="shared" si="3"/>
        <v>8.7931130043784425</v>
      </c>
      <c r="W32" s="20">
        <f t="shared" si="39"/>
        <v>833470486736</v>
      </c>
      <c r="X32" s="30"/>
      <c r="Y32" s="31"/>
      <c r="Z32" s="17">
        <f t="shared" si="14"/>
        <v>0</v>
      </c>
      <c r="AA32" s="18">
        <f t="shared" si="33"/>
        <v>0</v>
      </c>
      <c r="AB32" s="31"/>
      <c r="AC32" s="19" t="e">
        <f t="shared" si="4"/>
        <v>#DIV/0!</v>
      </c>
      <c r="AD32" s="20">
        <f t="shared" si="40"/>
        <v>0</v>
      </c>
      <c r="AE32" s="29"/>
      <c r="AF32" s="29"/>
      <c r="AG32" s="29"/>
      <c r="AH32" s="29"/>
    </row>
    <row r="33" spans="1:34" ht="38.25" x14ac:dyDescent="0.2">
      <c r="A33" s="14">
        <v>206</v>
      </c>
      <c r="B33" s="15" t="s">
        <v>25</v>
      </c>
      <c r="C33" s="16">
        <f t="shared" si="34"/>
        <v>5545960915</v>
      </c>
      <c r="D33" s="17">
        <f t="shared" si="35"/>
        <v>4270933</v>
      </c>
      <c r="E33" s="17">
        <f t="shared" si="7"/>
        <v>5541689982</v>
      </c>
      <c r="F33" s="18">
        <f t="shared" si="0"/>
        <v>0.24618222507687337</v>
      </c>
      <c r="G33" s="17">
        <f t="shared" si="36"/>
        <v>1573066517</v>
      </c>
      <c r="H33" s="19">
        <f t="shared" si="1"/>
        <v>28.386043284800987</v>
      </c>
      <c r="I33" s="20">
        <f t="shared" si="37"/>
        <v>3968623465</v>
      </c>
      <c r="J33" s="30">
        <v>2124801353</v>
      </c>
      <c r="K33" s="31">
        <v>4270933</v>
      </c>
      <c r="L33" s="17">
        <f t="shared" si="10"/>
        <v>2120530420</v>
      </c>
      <c r="M33" s="18">
        <f t="shared" si="31"/>
        <v>2.0604479456527818</v>
      </c>
      <c r="N33" s="31">
        <v>709118103</v>
      </c>
      <c r="O33" s="19">
        <f t="shared" si="2"/>
        <v>33.44060034753003</v>
      </c>
      <c r="P33" s="20">
        <f t="shared" si="38"/>
        <v>1411412317</v>
      </c>
      <c r="Q33" s="30">
        <v>3421159562</v>
      </c>
      <c r="R33" s="31"/>
      <c r="S33" s="17">
        <f t="shared" si="12"/>
        <v>3421159562</v>
      </c>
      <c r="T33" s="18">
        <f t="shared" si="32"/>
        <v>0.15926878989894808</v>
      </c>
      <c r="U33" s="31">
        <v>863948414</v>
      </c>
      <c r="V33" s="19">
        <f t="shared" si="3"/>
        <v>25.253087391660216</v>
      </c>
      <c r="W33" s="20">
        <f t="shared" si="39"/>
        <v>2557211148</v>
      </c>
      <c r="X33" s="30"/>
      <c r="Y33" s="31"/>
      <c r="Z33" s="17">
        <f t="shared" si="14"/>
        <v>0</v>
      </c>
      <c r="AA33" s="18">
        <f t="shared" si="33"/>
        <v>0</v>
      </c>
      <c r="AB33" s="31"/>
      <c r="AC33" s="19" t="e">
        <f t="shared" si="4"/>
        <v>#DIV/0!</v>
      </c>
      <c r="AD33" s="20">
        <f t="shared" si="40"/>
        <v>0</v>
      </c>
      <c r="AE33" s="29"/>
      <c r="AF33" s="29"/>
      <c r="AG33" s="29"/>
      <c r="AH33" s="29"/>
    </row>
    <row r="34" spans="1:34" x14ac:dyDescent="0.2">
      <c r="A34" s="14">
        <v>208</v>
      </c>
      <c r="B34" s="15" t="s">
        <v>26</v>
      </c>
      <c r="C34" s="16">
        <f t="shared" si="34"/>
        <v>18087397082</v>
      </c>
      <c r="D34" s="17">
        <f t="shared" si="35"/>
        <v>14262501</v>
      </c>
      <c r="E34" s="17">
        <f t="shared" si="7"/>
        <v>18073134581</v>
      </c>
      <c r="F34" s="18">
        <f t="shared" si="0"/>
        <v>0.80287502543738742</v>
      </c>
      <c r="G34" s="17">
        <f t="shared" si="36"/>
        <v>11898958454</v>
      </c>
      <c r="H34" s="19">
        <f t="shared" si="1"/>
        <v>65.837823542293478</v>
      </c>
      <c r="I34" s="20">
        <f t="shared" si="37"/>
        <v>6174176127</v>
      </c>
      <c r="J34" s="30">
        <v>389510215</v>
      </c>
      <c r="K34" s="31"/>
      <c r="L34" s="17">
        <f t="shared" si="10"/>
        <v>389510215</v>
      </c>
      <c r="M34" s="18">
        <f t="shared" si="31"/>
        <v>0.37847394912991783</v>
      </c>
      <c r="N34" s="31">
        <v>272027643</v>
      </c>
      <c r="O34" s="19">
        <f t="shared" si="2"/>
        <v>69.838384854682175</v>
      </c>
      <c r="P34" s="20">
        <f t="shared" si="38"/>
        <v>117482572</v>
      </c>
      <c r="Q34" s="30">
        <v>17697886867</v>
      </c>
      <c r="R34" s="31">
        <v>14262501</v>
      </c>
      <c r="S34" s="17">
        <f t="shared" si="12"/>
        <v>17683624366</v>
      </c>
      <c r="T34" s="18">
        <f t="shared" si="32"/>
        <v>0.82324410854250973</v>
      </c>
      <c r="U34" s="31">
        <v>11626930811</v>
      </c>
      <c r="V34" s="19">
        <f t="shared" si="3"/>
        <v>65.749704757102279</v>
      </c>
      <c r="W34" s="20">
        <f t="shared" si="39"/>
        <v>6056693555</v>
      </c>
      <c r="X34" s="30"/>
      <c r="Y34" s="31"/>
      <c r="Z34" s="17">
        <f t="shared" si="14"/>
        <v>0</v>
      </c>
      <c r="AA34" s="18">
        <f t="shared" si="33"/>
        <v>0</v>
      </c>
      <c r="AB34" s="31"/>
      <c r="AC34" s="19" t="e">
        <f t="shared" si="4"/>
        <v>#DIV/0!</v>
      </c>
      <c r="AD34" s="20">
        <f t="shared" si="40"/>
        <v>0</v>
      </c>
      <c r="AE34" s="29"/>
      <c r="AF34" s="29"/>
      <c r="AG34" s="29"/>
      <c r="AH34" s="29"/>
    </row>
    <row r="35" spans="1:34" ht="25.5" x14ac:dyDescent="0.2">
      <c r="A35" s="14">
        <v>211</v>
      </c>
      <c r="B35" s="15" t="s">
        <v>27</v>
      </c>
      <c r="C35" s="16">
        <f t="shared" si="34"/>
        <v>44510336855</v>
      </c>
      <c r="D35" s="17">
        <f t="shared" si="35"/>
        <v>28612994</v>
      </c>
      <c r="E35" s="17">
        <f t="shared" si="7"/>
        <v>44481723861</v>
      </c>
      <c r="F35" s="18">
        <f t="shared" si="0"/>
        <v>1.9760415669091518</v>
      </c>
      <c r="G35" s="17">
        <f t="shared" si="36"/>
        <v>16890501834</v>
      </c>
      <c r="H35" s="19">
        <f t="shared" si="1"/>
        <v>37.971778896835865</v>
      </c>
      <c r="I35" s="20">
        <f t="shared" si="37"/>
        <v>27591222027</v>
      </c>
      <c r="J35" s="30">
        <v>822526483</v>
      </c>
      <c r="K35" s="31">
        <v>690</v>
      </c>
      <c r="L35" s="17">
        <f t="shared" si="10"/>
        <v>822525793</v>
      </c>
      <c r="M35" s="18">
        <f t="shared" si="31"/>
        <v>0.79922059332366235</v>
      </c>
      <c r="N35" s="31">
        <v>415589645</v>
      </c>
      <c r="O35" s="19">
        <f t="shared" si="2"/>
        <v>50.52603195386969</v>
      </c>
      <c r="P35" s="20">
        <f t="shared" si="38"/>
        <v>406936148</v>
      </c>
      <c r="Q35" s="30">
        <v>43687810372</v>
      </c>
      <c r="R35" s="31">
        <v>28612304</v>
      </c>
      <c r="S35" s="17">
        <f t="shared" si="12"/>
        <v>43659198068</v>
      </c>
      <c r="T35" s="18">
        <f t="shared" si="32"/>
        <v>2.0325119358606671</v>
      </c>
      <c r="U35" s="31">
        <v>16474912189</v>
      </c>
      <c r="V35" s="19">
        <f t="shared" si="3"/>
        <v>37.735260650779757</v>
      </c>
      <c r="W35" s="20">
        <f t="shared" si="39"/>
        <v>27184285879</v>
      </c>
      <c r="X35" s="30"/>
      <c r="Y35" s="31"/>
      <c r="Z35" s="17">
        <f t="shared" si="14"/>
        <v>0</v>
      </c>
      <c r="AA35" s="18">
        <f t="shared" si="33"/>
        <v>0</v>
      </c>
      <c r="AB35" s="31"/>
      <c r="AC35" s="19" t="e">
        <f t="shared" si="4"/>
        <v>#DIV/0!</v>
      </c>
      <c r="AD35" s="20">
        <f t="shared" si="40"/>
        <v>0</v>
      </c>
      <c r="AE35" s="29"/>
      <c r="AF35" s="29"/>
      <c r="AG35" s="29"/>
      <c r="AH35" s="29"/>
    </row>
    <row r="36" spans="1:34" ht="25.5" x14ac:dyDescent="0.2">
      <c r="A36" s="14">
        <v>213</v>
      </c>
      <c r="B36" s="15" t="s">
        <v>28</v>
      </c>
      <c r="C36" s="16">
        <f t="shared" si="34"/>
        <v>9341166289</v>
      </c>
      <c r="D36" s="17">
        <f t="shared" si="35"/>
        <v>0</v>
      </c>
      <c r="E36" s="17">
        <f t="shared" si="7"/>
        <v>9341166289</v>
      </c>
      <c r="F36" s="18">
        <f t="shared" si="0"/>
        <v>0.41496891910383665</v>
      </c>
      <c r="G36" s="17">
        <f t="shared" si="36"/>
        <v>1464740640</v>
      </c>
      <c r="H36" s="19">
        <f t="shared" si="1"/>
        <v>15.680489937587922</v>
      </c>
      <c r="I36" s="20">
        <f t="shared" si="37"/>
        <v>7876425649</v>
      </c>
      <c r="J36" s="30">
        <v>186006923</v>
      </c>
      <c r="K36" s="31"/>
      <c r="L36" s="17">
        <f t="shared" si="10"/>
        <v>186006923</v>
      </c>
      <c r="M36" s="18">
        <f t="shared" si="31"/>
        <v>0.18073665850666984</v>
      </c>
      <c r="N36" s="31">
        <v>80336965</v>
      </c>
      <c r="O36" s="19">
        <f t="shared" si="2"/>
        <v>43.190309104785307</v>
      </c>
      <c r="P36" s="20">
        <f t="shared" si="38"/>
        <v>105669958</v>
      </c>
      <c r="Q36" s="30">
        <v>9155159366</v>
      </c>
      <c r="R36" s="31"/>
      <c r="S36" s="17">
        <f t="shared" si="12"/>
        <v>9155159366</v>
      </c>
      <c r="T36" s="18">
        <f t="shared" si="32"/>
        <v>0.42620963072018231</v>
      </c>
      <c r="U36" s="31">
        <v>1384403675</v>
      </c>
      <c r="V36" s="19">
        <f t="shared" si="3"/>
        <v>15.121568283577162</v>
      </c>
      <c r="W36" s="20">
        <f t="shared" si="39"/>
        <v>7770755691</v>
      </c>
      <c r="X36" s="30"/>
      <c r="Y36" s="31"/>
      <c r="Z36" s="17">
        <f t="shared" si="14"/>
        <v>0</v>
      </c>
      <c r="AA36" s="18">
        <f t="shared" si="33"/>
        <v>0</v>
      </c>
      <c r="AB36" s="31"/>
      <c r="AC36" s="19" t="e">
        <f t="shared" si="4"/>
        <v>#DIV/0!</v>
      </c>
      <c r="AD36" s="20">
        <f t="shared" si="40"/>
        <v>0</v>
      </c>
      <c r="AE36" s="29"/>
      <c r="AF36" s="29"/>
      <c r="AG36" s="29"/>
      <c r="AH36" s="29"/>
    </row>
    <row r="37" spans="1:34" ht="38.25" x14ac:dyDescent="0.2">
      <c r="A37" s="14">
        <v>214</v>
      </c>
      <c r="B37" s="15" t="s">
        <v>29</v>
      </c>
      <c r="C37" s="16">
        <f t="shared" si="34"/>
        <v>15445760671</v>
      </c>
      <c r="D37" s="17">
        <f t="shared" si="35"/>
        <v>99172788</v>
      </c>
      <c r="E37" s="17">
        <f t="shared" si="7"/>
        <v>15346587883</v>
      </c>
      <c r="F37" s="18">
        <f t="shared" si="0"/>
        <v>0.68175180579322481</v>
      </c>
      <c r="G37" s="17">
        <f t="shared" si="36"/>
        <v>6533524454</v>
      </c>
      <c r="H37" s="19">
        <f t="shared" si="1"/>
        <v>42.573140712519127</v>
      </c>
      <c r="I37" s="20">
        <f t="shared" si="37"/>
        <v>8813063429</v>
      </c>
      <c r="J37" s="30">
        <v>210005603</v>
      </c>
      <c r="K37" s="31">
        <v>75</v>
      </c>
      <c r="L37" s="17">
        <f t="shared" si="10"/>
        <v>210005528</v>
      </c>
      <c r="M37" s="18">
        <f t="shared" si="31"/>
        <v>0.20405529421423144</v>
      </c>
      <c r="N37" s="31">
        <v>111689896</v>
      </c>
      <c r="O37" s="19">
        <f t="shared" si="2"/>
        <v>53.184264749449838</v>
      </c>
      <c r="P37" s="20">
        <f t="shared" si="38"/>
        <v>98315632</v>
      </c>
      <c r="Q37" s="30">
        <v>15235755068</v>
      </c>
      <c r="R37" s="31">
        <v>99172713</v>
      </c>
      <c r="S37" s="17">
        <f t="shared" si="12"/>
        <v>15136582355</v>
      </c>
      <c r="T37" s="18">
        <f t="shared" si="32"/>
        <v>0.70466901972770946</v>
      </c>
      <c r="U37" s="31">
        <v>6421834558</v>
      </c>
      <c r="V37" s="19">
        <f t="shared" si="3"/>
        <v>42.425921567946965</v>
      </c>
      <c r="W37" s="20">
        <f t="shared" si="39"/>
        <v>8714747797</v>
      </c>
      <c r="X37" s="30"/>
      <c r="Y37" s="31"/>
      <c r="Z37" s="17">
        <f t="shared" si="14"/>
        <v>0</v>
      </c>
      <c r="AA37" s="18">
        <f t="shared" si="33"/>
        <v>0</v>
      </c>
      <c r="AB37" s="31"/>
      <c r="AC37" s="19" t="e">
        <f t="shared" si="4"/>
        <v>#DIV/0!</v>
      </c>
      <c r="AD37" s="20">
        <f t="shared" si="40"/>
        <v>0</v>
      </c>
      <c r="AE37" s="29"/>
      <c r="AF37" s="29"/>
      <c r="AG37" s="29"/>
      <c r="AH37" s="29"/>
    </row>
    <row r="38" spans="1:34" ht="25.5" x14ac:dyDescent="0.2">
      <c r="A38" s="14">
        <v>215</v>
      </c>
      <c r="B38" s="15" t="s">
        <v>30</v>
      </c>
      <c r="C38" s="16">
        <f t="shared" si="34"/>
        <v>753841568</v>
      </c>
      <c r="D38" s="17">
        <f t="shared" si="35"/>
        <v>11793402</v>
      </c>
      <c r="E38" s="17">
        <f t="shared" si="7"/>
        <v>742048166</v>
      </c>
      <c r="F38" s="18">
        <f t="shared" si="0"/>
        <v>3.2964505270676306E-2</v>
      </c>
      <c r="G38" s="17">
        <f t="shared" si="36"/>
        <v>230408325</v>
      </c>
      <c r="H38" s="19">
        <f t="shared" si="1"/>
        <v>31.050319313099685</v>
      </c>
      <c r="I38" s="20">
        <f t="shared" si="37"/>
        <v>511639841</v>
      </c>
      <c r="J38" s="30">
        <v>167079106</v>
      </c>
      <c r="K38" s="31">
        <v>7523</v>
      </c>
      <c r="L38" s="17">
        <f t="shared" si="10"/>
        <v>167071583</v>
      </c>
      <c r="M38" s="18">
        <f t="shared" si="31"/>
        <v>0.16233782676379063</v>
      </c>
      <c r="N38" s="31">
        <v>84015461</v>
      </c>
      <c r="O38" s="19">
        <f t="shared" si="2"/>
        <v>50.287104180966544</v>
      </c>
      <c r="P38" s="20">
        <f t="shared" si="38"/>
        <v>83056122</v>
      </c>
      <c r="Q38" s="30">
        <v>586762462</v>
      </c>
      <c r="R38" s="31">
        <v>11785879</v>
      </c>
      <c r="S38" s="17">
        <f t="shared" si="12"/>
        <v>574976583</v>
      </c>
      <c r="T38" s="18">
        <f t="shared" si="32"/>
        <v>2.6767481298389698E-2</v>
      </c>
      <c r="U38" s="31">
        <v>146392864</v>
      </c>
      <c r="V38" s="19">
        <f t="shared" si="3"/>
        <v>25.460665412872995</v>
      </c>
      <c r="W38" s="20">
        <f t="shared" si="39"/>
        <v>428583719</v>
      </c>
      <c r="X38" s="30"/>
      <c r="Y38" s="31"/>
      <c r="Z38" s="17">
        <f t="shared" si="14"/>
        <v>0</v>
      </c>
      <c r="AA38" s="18">
        <f t="shared" si="33"/>
        <v>0</v>
      </c>
      <c r="AB38" s="31"/>
      <c r="AC38" s="19" t="e">
        <f t="shared" si="4"/>
        <v>#DIV/0!</v>
      </c>
      <c r="AD38" s="20">
        <f t="shared" si="40"/>
        <v>0</v>
      </c>
      <c r="AE38" s="29"/>
      <c r="AF38" s="29"/>
      <c r="AG38" s="29"/>
      <c r="AH38" s="29"/>
    </row>
    <row r="39" spans="1:34" ht="25.5" x14ac:dyDescent="0.2">
      <c r="A39" s="14">
        <v>216</v>
      </c>
      <c r="B39" s="15" t="s">
        <v>31</v>
      </c>
      <c r="C39" s="16">
        <f t="shared" si="34"/>
        <v>1290994287</v>
      </c>
      <c r="D39" s="17">
        <f t="shared" si="35"/>
        <v>4831576</v>
      </c>
      <c r="E39" s="17">
        <f t="shared" si="7"/>
        <v>1286162711</v>
      </c>
      <c r="F39" s="18">
        <f t="shared" si="0"/>
        <v>5.7136072034583832E-2</v>
      </c>
      <c r="G39" s="17">
        <f t="shared" si="36"/>
        <v>424522793</v>
      </c>
      <c r="H39" s="19">
        <f t="shared" si="1"/>
        <v>33.006927457096836</v>
      </c>
      <c r="I39" s="20">
        <f t="shared" si="37"/>
        <v>861639918</v>
      </c>
      <c r="J39" s="30">
        <v>141204702</v>
      </c>
      <c r="K39" s="31">
        <v>641</v>
      </c>
      <c r="L39" s="17">
        <f t="shared" si="10"/>
        <v>141204061</v>
      </c>
      <c r="M39" s="18">
        <f t="shared" si="31"/>
        <v>0.13720322739122984</v>
      </c>
      <c r="N39" s="31">
        <v>103737419</v>
      </c>
      <c r="O39" s="19">
        <f t="shared" si="2"/>
        <v>73.466314116843989</v>
      </c>
      <c r="P39" s="20">
        <f t="shared" si="38"/>
        <v>37466642</v>
      </c>
      <c r="Q39" s="30">
        <v>1149789585</v>
      </c>
      <c r="R39" s="31">
        <v>4830935</v>
      </c>
      <c r="S39" s="17">
        <f t="shared" si="12"/>
        <v>1144958650</v>
      </c>
      <c r="T39" s="18">
        <f t="shared" si="32"/>
        <v>5.3302447712561041E-2</v>
      </c>
      <c r="U39" s="31">
        <v>320785374</v>
      </c>
      <c r="V39" s="19">
        <f t="shared" si="3"/>
        <v>28.017201669248053</v>
      </c>
      <c r="W39" s="20">
        <f t="shared" si="39"/>
        <v>824173276</v>
      </c>
      <c r="X39" s="30"/>
      <c r="Y39" s="31"/>
      <c r="Z39" s="17">
        <f t="shared" si="14"/>
        <v>0</v>
      </c>
      <c r="AA39" s="18">
        <f t="shared" si="33"/>
        <v>0</v>
      </c>
      <c r="AB39" s="31"/>
      <c r="AC39" s="19" t="e">
        <f t="shared" si="4"/>
        <v>#DIV/0!</v>
      </c>
      <c r="AD39" s="20">
        <f t="shared" si="40"/>
        <v>0</v>
      </c>
      <c r="AE39" s="29"/>
      <c r="AF39" s="29"/>
      <c r="AG39" s="29"/>
      <c r="AH39" s="29"/>
    </row>
    <row r="40" spans="1:34" ht="25.5" x14ac:dyDescent="0.2">
      <c r="A40" s="14">
        <v>217</v>
      </c>
      <c r="B40" s="15" t="s">
        <v>32</v>
      </c>
      <c r="C40" s="16">
        <f t="shared" si="34"/>
        <v>58914222004</v>
      </c>
      <c r="D40" s="17">
        <f t="shared" si="35"/>
        <v>8293333</v>
      </c>
      <c r="E40" s="17">
        <f t="shared" si="7"/>
        <v>58905928671</v>
      </c>
      <c r="F40" s="18">
        <f t="shared" si="0"/>
        <v>2.6168177284454903</v>
      </c>
      <c r="G40" s="17">
        <f t="shared" si="36"/>
        <v>20691188018</v>
      </c>
      <c r="H40" s="19">
        <f t="shared" si="1"/>
        <v>35.125815830124566</v>
      </c>
      <c r="I40" s="20">
        <f t="shared" si="37"/>
        <v>38214740653</v>
      </c>
      <c r="J40" s="30">
        <v>2715502936</v>
      </c>
      <c r="K40" s="31">
        <v>1066666</v>
      </c>
      <c r="L40" s="17">
        <f t="shared" si="10"/>
        <v>2714436270</v>
      </c>
      <c r="M40" s="18">
        <f t="shared" si="31"/>
        <v>2.6375262450264212</v>
      </c>
      <c r="N40" s="31">
        <v>603447435</v>
      </c>
      <c r="O40" s="19">
        <f t="shared" si="2"/>
        <v>22.231040812020979</v>
      </c>
      <c r="P40" s="20">
        <f t="shared" si="38"/>
        <v>2110988835</v>
      </c>
      <c r="Q40" s="30">
        <v>56198719068</v>
      </c>
      <c r="R40" s="31">
        <v>7226667</v>
      </c>
      <c r="S40" s="17">
        <f t="shared" si="12"/>
        <v>56191492401</v>
      </c>
      <c r="T40" s="18">
        <f t="shared" si="32"/>
        <v>2.6159408338415306</v>
      </c>
      <c r="U40" s="31">
        <v>20087740583</v>
      </c>
      <c r="V40" s="19">
        <f t="shared" si="3"/>
        <v>35.748722314843718</v>
      </c>
      <c r="W40" s="20">
        <f t="shared" si="39"/>
        <v>36103751818</v>
      </c>
      <c r="X40" s="30"/>
      <c r="Y40" s="31"/>
      <c r="Z40" s="17">
        <f t="shared" si="14"/>
        <v>0</v>
      </c>
      <c r="AA40" s="18">
        <f t="shared" si="33"/>
        <v>0</v>
      </c>
      <c r="AB40" s="31"/>
      <c r="AC40" s="19" t="e">
        <f t="shared" si="4"/>
        <v>#DIV/0!</v>
      </c>
      <c r="AD40" s="20">
        <f t="shared" si="40"/>
        <v>0</v>
      </c>
      <c r="AE40" s="29"/>
      <c r="AF40" s="29"/>
      <c r="AG40" s="29"/>
      <c r="AH40" s="29"/>
    </row>
    <row r="41" spans="1:34" ht="25.5" x14ac:dyDescent="0.2">
      <c r="A41" s="14">
        <v>218</v>
      </c>
      <c r="B41" s="15" t="s">
        <v>33</v>
      </c>
      <c r="C41" s="16">
        <f t="shared" si="34"/>
        <v>9055546640</v>
      </c>
      <c r="D41" s="17">
        <f t="shared" si="35"/>
        <v>0</v>
      </c>
      <c r="E41" s="17">
        <f t="shared" si="7"/>
        <v>9055546640</v>
      </c>
      <c r="F41" s="18">
        <f t="shared" si="0"/>
        <v>0.40228064513959749</v>
      </c>
      <c r="G41" s="17">
        <f t="shared" si="36"/>
        <v>3810319471</v>
      </c>
      <c r="H41" s="19">
        <f t="shared" si="1"/>
        <v>42.07718895918579</v>
      </c>
      <c r="I41" s="20">
        <f t="shared" si="37"/>
        <v>5245227169</v>
      </c>
      <c r="J41" s="30">
        <v>305057547</v>
      </c>
      <c r="K41" s="31"/>
      <c r="L41" s="17">
        <f t="shared" si="10"/>
        <v>305057547</v>
      </c>
      <c r="M41" s="18">
        <f t="shared" si="31"/>
        <v>0.29641413775239633</v>
      </c>
      <c r="N41" s="31">
        <v>174284267</v>
      </c>
      <c r="O41" s="19">
        <f t="shared" si="2"/>
        <v>57.131603107003279</v>
      </c>
      <c r="P41" s="20">
        <f t="shared" si="38"/>
        <v>130773280</v>
      </c>
      <c r="Q41" s="30">
        <v>8750489093</v>
      </c>
      <c r="R41" s="31"/>
      <c r="S41" s="17">
        <f t="shared" si="12"/>
        <v>8750489093</v>
      </c>
      <c r="T41" s="18">
        <f t="shared" si="32"/>
        <v>0.4073705957319666</v>
      </c>
      <c r="U41" s="31">
        <v>3636035204</v>
      </c>
      <c r="V41" s="19">
        <f t="shared" si="3"/>
        <v>41.552365420450222</v>
      </c>
      <c r="W41" s="20">
        <f t="shared" si="39"/>
        <v>5114453889</v>
      </c>
      <c r="X41" s="30"/>
      <c r="Y41" s="31"/>
      <c r="Z41" s="17">
        <f t="shared" si="14"/>
        <v>0</v>
      </c>
      <c r="AA41" s="18">
        <f t="shared" si="33"/>
        <v>0</v>
      </c>
      <c r="AB41" s="31"/>
      <c r="AC41" s="19" t="e">
        <f t="shared" si="4"/>
        <v>#DIV/0!</v>
      </c>
      <c r="AD41" s="20">
        <f t="shared" si="40"/>
        <v>0</v>
      </c>
      <c r="AE41" s="29"/>
      <c r="AF41" s="29"/>
      <c r="AG41" s="29"/>
      <c r="AH41" s="29"/>
    </row>
    <row r="42" spans="1:34" ht="38.25" x14ac:dyDescent="0.2">
      <c r="A42" s="14">
        <v>219</v>
      </c>
      <c r="B42" s="15" t="s">
        <v>34</v>
      </c>
      <c r="C42" s="16">
        <f t="shared" si="34"/>
        <v>584727419</v>
      </c>
      <c r="D42" s="17">
        <f t="shared" si="35"/>
        <v>0</v>
      </c>
      <c r="E42" s="17">
        <f t="shared" si="7"/>
        <v>584727419</v>
      </c>
      <c r="F42" s="18">
        <f t="shared" si="0"/>
        <v>2.5975739808693835E-2</v>
      </c>
      <c r="G42" s="17">
        <f t="shared" si="36"/>
        <v>417806686</v>
      </c>
      <c r="H42" s="19">
        <f t="shared" si="1"/>
        <v>71.453239992496393</v>
      </c>
      <c r="I42" s="20">
        <f t="shared" si="37"/>
        <v>166920733</v>
      </c>
      <c r="J42" s="30">
        <v>52593661</v>
      </c>
      <c r="K42" s="31"/>
      <c r="L42" s="17">
        <f t="shared" si="10"/>
        <v>52593661</v>
      </c>
      <c r="M42" s="18">
        <f t="shared" si="31"/>
        <v>5.1103487947986526E-2</v>
      </c>
      <c r="N42" s="31">
        <v>26302220</v>
      </c>
      <c r="O42" s="19">
        <f t="shared" si="2"/>
        <v>50.010247432670639</v>
      </c>
      <c r="P42" s="20">
        <f t="shared" si="38"/>
        <v>26291441</v>
      </c>
      <c r="Q42" s="30">
        <v>532133758</v>
      </c>
      <c r="R42" s="31"/>
      <c r="S42" s="17">
        <f t="shared" si="12"/>
        <v>532133758</v>
      </c>
      <c r="T42" s="18">
        <f t="shared" si="32"/>
        <v>2.4772974824797046E-2</v>
      </c>
      <c r="U42" s="31">
        <v>391504466</v>
      </c>
      <c r="V42" s="19">
        <f t="shared" si="3"/>
        <v>73.572567068748157</v>
      </c>
      <c r="W42" s="20">
        <f t="shared" si="39"/>
        <v>140629292</v>
      </c>
      <c r="X42" s="30"/>
      <c r="Y42" s="31"/>
      <c r="Z42" s="17">
        <f t="shared" si="14"/>
        <v>0</v>
      </c>
      <c r="AA42" s="18">
        <f t="shared" si="33"/>
        <v>0</v>
      </c>
      <c r="AB42" s="31"/>
      <c r="AC42" s="19" t="e">
        <f t="shared" si="4"/>
        <v>#DIV/0!</v>
      </c>
      <c r="AD42" s="20">
        <f t="shared" si="40"/>
        <v>0</v>
      </c>
      <c r="AE42" s="29"/>
      <c r="AF42" s="29"/>
      <c r="AG42" s="29"/>
      <c r="AH42" s="29"/>
    </row>
    <row r="43" spans="1:34" ht="25.5" x14ac:dyDescent="0.2">
      <c r="A43" s="14">
        <v>220</v>
      </c>
      <c r="B43" s="15" t="s">
        <v>35</v>
      </c>
      <c r="C43" s="16">
        <f t="shared" si="34"/>
        <v>7815108545</v>
      </c>
      <c r="D43" s="17">
        <f t="shared" si="35"/>
        <v>152346051</v>
      </c>
      <c r="E43" s="17">
        <f t="shared" si="7"/>
        <v>7662762494</v>
      </c>
      <c r="F43" s="18">
        <f t="shared" si="0"/>
        <v>0.34040805731390178</v>
      </c>
      <c r="G43" s="17">
        <f t="shared" si="36"/>
        <v>2817892860</v>
      </c>
      <c r="H43" s="19">
        <f t="shared" si="1"/>
        <v>36.773850973541606</v>
      </c>
      <c r="I43" s="20">
        <f t="shared" si="37"/>
        <v>4844869634</v>
      </c>
      <c r="J43" s="30">
        <v>460264696</v>
      </c>
      <c r="K43" s="31">
        <v>1904016</v>
      </c>
      <c r="L43" s="17">
        <f t="shared" si="10"/>
        <v>458360680</v>
      </c>
      <c r="M43" s="18">
        <f t="shared" si="31"/>
        <v>0.44537362565825017</v>
      </c>
      <c r="N43" s="31">
        <v>273216884</v>
      </c>
      <c r="O43" s="19">
        <f t="shared" si="2"/>
        <v>59.607400006475252</v>
      </c>
      <c r="P43" s="20">
        <f t="shared" si="38"/>
        <v>185143796</v>
      </c>
      <c r="Q43" s="30">
        <v>7354843849</v>
      </c>
      <c r="R43" s="31">
        <v>150442035</v>
      </c>
      <c r="S43" s="17">
        <f t="shared" si="12"/>
        <v>7204401814</v>
      </c>
      <c r="T43" s="18">
        <f t="shared" si="32"/>
        <v>0.33539399085811084</v>
      </c>
      <c r="U43" s="31">
        <v>2544675976</v>
      </c>
      <c r="V43" s="19">
        <f t="shared" si="3"/>
        <v>35.321127856237034</v>
      </c>
      <c r="W43" s="20">
        <f t="shared" si="39"/>
        <v>4659725838</v>
      </c>
      <c r="X43" s="30"/>
      <c r="Y43" s="31"/>
      <c r="Z43" s="17">
        <f t="shared" si="14"/>
        <v>0</v>
      </c>
      <c r="AA43" s="18">
        <f t="shared" si="33"/>
        <v>0</v>
      </c>
      <c r="AB43" s="31"/>
      <c r="AC43" s="19" t="e">
        <f t="shared" si="4"/>
        <v>#DIV/0!</v>
      </c>
      <c r="AD43" s="20">
        <f t="shared" si="40"/>
        <v>0</v>
      </c>
      <c r="AE43" s="29"/>
      <c r="AF43" s="29"/>
      <c r="AG43" s="29"/>
      <c r="AH43" s="29"/>
    </row>
    <row r="44" spans="1:34" x14ac:dyDescent="0.2">
      <c r="A44" s="14">
        <v>221</v>
      </c>
      <c r="B44" s="15" t="s">
        <v>36</v>
      </c>
      <c r="C44" s="16">
        <f t="shared" si="34"/>
        <v>6135931391</v>
      </c>
      <c r="D44" s="17">
        <f t="shared" si="35"/>
        <v>13036393</v>
      </c>
      <c r="E44" s="17">
        <f t="shared" si="7"/>
        <v>6122894998</v>
      </c>
      <c r="F44" s="18">
        <f t="shared" si="0"/>
        <v>0.27200148680559988</v>
      </c>
      <c r="G44" s="17">
        <f t="shared" si="36"/>
        <v>1553327626</v>
      </c>
      <c r="H44" s="19">
        <f t="shared" si="1"/>
        <v>25.369169755603899</v>
      </c>
      <c r="I44" s="20">
        <f t="shared" si="37"/>
        <v>4569567372</v>
      </c>
      <c r="J44" s="30">
        <v>105244132</v>
      </c>
      <c r="K44" s="31"/>
      <c r="L44" s="17">
        <f t="shared" si="10"/>
        <v>105244132</v>
      </c>
      <c r="M44" s="18">
        <f t="shared" si="31"/>
        <v>0.10226217625843358</v>
      </c>
      <c r="N44" s="31">
        <v>17327547</v>
      </c>
      <c r="O44" s="19">
        <f t="shared" si="2"/>
        <v>16.464145478438645</v>
      </c>
      <c r="P44" s="20">
        <f t="shared" si="38"/>
        <v>87916585</v>
      </c>
      <c r="Q44" s="30">
        <v>6030687259</v>
      </c>
      <c r="R44" s="31">
        <v>13036393</v>
      </c>
      <c r="S44" s="17">
        <f t="shared" si="12"/>
        <v>6017650866</v>
      </c>
      <c r="T44" s="18">
        <f t="shared" si="32"/>
        <v>0.28014594294511219</v>
      </c>
      <c r="U44" s="31">
        <v>1536000079</v>
      </c>
      <c r="V44" s="19">
        <f t="shared" si="3"/>
        <v>25.524911850211684</v>
      </c>
      <c r="W44" s="20">
        <f t="shared" si="39"/>
        <v>4481650787</v>
      </c>
      <c r="X44" s="30"/>
      <c r="Y44" s="31"/>
      <c r="Z44" s="17">
        <f t="shared" si="14"/>
        <v>0</v>
      </c>
      <c r="AA44" s="18">
        <f t="shared" si="33"/>
        <v>0</v>
      </c>
      <c r="AB44" s="31"/>
      <c r="AC44" s="19" t="e">
        <f t="shared" si="4"/>
        <v>#DIV/0!</v>
      </c>
      <c r="AD44" s="20">
        <f t="shared" si="40"/>
        <v>0</v>
      </c>
      <c r="AE44" s="29"/>
      <c r="AF44" s="29"/>
      <c r="AG44" s="29"/>
      <c r="AH44" s="29"/>
    </row>
    <row r="45" spans="1:34" ht="25.5" x14ac:dyDescent="0.2">
      <c r="A45" s="14">
        <v>222</v>
      </c>
      <c r="B45" s="15" t="s">
        <v>37</v>
      </c>
      <c r="C45" s="16">
        <f t="shared" si="34"/>
        <v>9867241294</v>
      </c>
      <c r="D45" s="17">
        <f t="shared" si="35"/>
        <v>0</v>
      </c>
      <c r="E45" s="17">
        <f t="shared" si="7"/>
        <v>9867241294</v>
      </c>
      <c r="F45" s="18">
        <f t="shared" si="0"/>
        <v>0.43833910323699649</v>
      </c>
      <c r="G45" s="17">
        <f t="shared" si="36"/>
        <v>5325662633</v>
      </c>
      <c r="H45" s="19">
        <f t="shared" si="1"/>
        <v>53.973167112457155</v>
      </c>
      <c r="I45" s="20">
        <f t="shared" si="37"/>
        <v>4541578661</v>
      </c>
      <c r="J45" s="30">
        <v>892300476</v>
      </c>
      <c r="K45" s="31"/>
      <c r="L45" s="17">
        <f t="shared" si="10"/>
        <v>892300476</v>
      </c>
      <c r="M45" s="18">
        <f t="shared" si="31"/>
        <v>0.86701830133575697</v>
      </c>
      <c r="N45" s="31">
        <v>101982019</v>
      </c>
      <c r="O45" s="19">
        <f t="shared" si="2"/>
        <v>11.429111800675539</v>
      </c>
      <c r="P45" s="20">
        <f t="shared" si="38"/>
        <v>790318457</v>
      </c>
      <c r="Q45" s="30">
        <v>8974940818</v>
      </c>
      <c r="R45" s="31"/>
      <c r="S45" s="17">
        <f t="shared" si="12"/>
        <v>8974940818</v>
      </c>
      <c r="T45" s="18">
        <f t="shared" si="32"/>
        <v>0.41781972971231296</v>
      </c>
      <c r="U45" s="31">
        <v>5223680614</v>
      </c>
      <c r="V45" s="19">
        <f t="shared" si="3"/>
        <v>58.202953311106718</v>
      </c>
      <c r="W45" s="20">
        <f t="shared" si="39"/>
        <v>3751260204</v>
      </c>
      <c r="X45" s="30"/>
      <c r="Y45" s="31"/>
      <c r="Z45" s="17">
        <f t="shared" si="14"/>
        <v>0</v>
      </c>
      <c r="AA45" s="18">
        <f t="shared" si="33"/>
        <v>0</v>
      </c>
      <c r="AB45" s="31"/>
      <c r="AC45" s="19" t="e">
        <f t="shared" si="4"/>
        <v>#DIV/0!</v>
      </c>
      <c r="AD45" s="20">
        <f t="shared" si="40"/>
        <v>0</v>
      </c>
      <c r="AE45" s="29"/>
      <c r="AF45" s="29"/>
      <c r="AG45" s="29"/>
      <c r="AH45" s="29"/>
    </row>
    <row r="46" spans="1:34" ht="25.5" x14ac:dyDescent="0.2">
      <c r="A46" s="14">
        <v>226</v>
      </c>
      <c r="B46" s="15" t="s">
        <v>64</v>
      </c>
      <c r="C46" s="16">
        <f t="shared" si="34"/>
        <v>6719022268</v>
      </c>
      <c r="D46" s="17">
        <f t="shared" si="35"/>
        <v>0</v>
      </c>
      <c r="E46" s="17">
        <f t="shared" si="7"/>
        <v>6719022268</v>
      </c>
      <c r="F46" s="18">
        <f t="shared" si="0"/>
        <v>0.29848364987034748</v>
      </c>
      <c r="G46" s="17">
        <f t="shared" si="36"/>
        <v>2342473148</v>
      </c>
      <c r="H46" s="19">
        <f t="shared" si="1"/>
        <v>34.863303834491774</v>
      </c>
      <c r="I46" s="20">
        <f t="shared" si="37"/>
        <v>4376549120</v>
      </c>
      <c r="J46" s="30">
        <v>3557971645</v>
      </c>
      <c r="K46" s="31"/>
      <c r="L46" s="17">
        <f t="shared" si="10"/>
        <v>3557971645</v>
      </c>
      <c r="M46" s="18">
        <f t="shared" si="31"/>
        <v>3.4571611411408556</v>
      </c>
      <c r="N46" s="31">
        <v>1162388291</v>
      </c>
      <c r="O46" s="19">
        <f t="shared" si="2"/>
        <v>32.66997061748647</v>
      </c>
      <c r="P46" s="20">
        <f t="shared" si="38"/>
        <v>2395583354</v>
      </c>
      <c r="Q46" s="30">
        <v>3161050623</v>
      </c>
      <c r="R46" s="31"/>
      <c r="S46" s="17">
        <f t="shared" si="12"/>
        <v>3161050623</v>
      </c>
      <c r="T46" s="18">
        <f t="shared" si="32"/>
        <v>0.14715966864761099</v>
      </c>
      <c r="U46" s="31">
        <v>1180084857</v>
      </c>
      <c r="V46" s="19">
        <f t="shared" si="3"/>
        <v>37.332045504542997</v>
      </c>
      <c r="W46" s="20">
        <f t="shared" si="39"/>
        <v>1980965766</v>
      </c>
      <c r="X46" s="30"/>
      <c r="Y46" s="31"/>
      <c r="Z46" s="17">
        <f t="shared" si="14"/>
        <v>0</v>
      </c>
      <c r="AA46" s="18">
        <f t="shared" si="33"/>
        <v>0</v>
      </c>
      <c r="AB46" s="31"/>
      <c r="AC46" s="19" t="e">
        <f t="shared" si="4"/>
        <v>#DIV/0!</v>
      </c>
      <c r="AD46" s="20">
        <f t="shared" si="40"/>
        <v>0</v>
      </c>
      <c r="AE46" s="29"/>
      <c r="AF46" s="29"/>
      <c r="AG46" s="29"/>
      <c r="AH46" s="29"/>
    </row>
    <row r="47" spans="1:34" ht="25.5" x14ac:dyDescent="0.2">
      <c r="A47" s="14">
        <v>227</v>
      </c>
      <c r="B47" s="15" t="s">
        <v>66</v>
      </c>
      <c r="C47" s="16">
        <f t="shared" si="34"/>
        <v>82142833445</v>
      </c>
      <c r="D47" s="17">
        <f t="shared" si="35"/>
        <v>0</v>
      </c>
      <c r="E47" s="17">
        <f t="shared" si="7"/>
        <v>82142833445</v>
      </c>
      <c r="F47" s="18">
        <f t="shared" si="0"/>
        <v>3.6490863937341613</v>
      </c>
      <c r="G47" s="17">
        <f t="shared" si="36"/>
        <v>9697842139</v>
      </c>
      <c r="H47" s="19">
        <f t="shared" si="1"/>
        <v>11.80607209695699</v>
      </c>
      <c r="I47" s="20">
        <f t="shared" si="37"/>
        <v>72444991306</v>
      </c>
      <c r="J47" s="30">
        <v>560178112</v>
      </c>
      <c r="K47" s="31"/>
      <c r="L47" s="17">
        <f t="shared" si="10"/>
        <v>560178112</v>
      </c>
      <c r="M47" s="18">
        <f t="shared" si="31"/>
        <v>0.54430619300903682</v>
      </c>
      <c r="N47" s="31">
        <v>399718135</v>
      </c>
      <c r="O47" s="19">
        <f t="shared" si="2"/>
        <v>71.355543252643187</v>
      </c>
      <c r="P47" s="20">
        <f t="shared" si="38"/>
        <v>160459977</v>
      </c>
      <c r="Q47" s="30">
        <v>81582655333</v>
      </c>
      <c r="R47" s="31"/>
      <c r="S47" s="17">
        <f t="shared" si="12"/>
        <v>81582655333</v>
      </c>
      <c r="T47" s="18">
        <f t="shared" si="32"/>
        <v>3.7980019803676943</v>
      </c>
      <c r="U47" s="31">
        <v>9298124004</v>
      </c>
      <c r="V47" s="19">
        <f t="shared" si="3"/>
        <v>11.39718236192164</v>
      </c>
      <c r="W47" s="20">
        <f t="shared" si="39"/>
        <v>72284531329</v>
      </c>
      <c r="X47" s="30"/>
      <c r="Y47" s="31"/>
      <c r="Z47" s="17">
        <f t="shared" si="14"/>
        <v>0</v>
      </c>
      <c r="AA47" s="18">
        <f t="shared" si="33"/>
        <v>0</v>
      </c>
      <c r="AB47" s="31"/>
      <c r="AC47" s="19" t="e">
        <f t="shared" si="4"/>
        <v>#DIV/0!</v>
      </c>
      <c r="AD47" s="20">
        <f t="shared" si="40"/>
        <v>0</v>
      </c>
      <c r="AE47" s="29"/>
      <c r="AF47" s="29"/>
      <c r="AG47" s="29"/>
      <c r="AH47" s="29"/>
    </row>
    <row r="48" spans="1:34" ht="25.5" x14ac:dyDescent="0.2">
      <c r="A48" s="14">
        <v>228</v>
      </c>
      <c r="B48" s="15" t="s">
        <v>65</v>
      </c>
      <c r="C48" s="16">
        <f t="shared" si="34"/>
        <v>50513387356</v>
      </c>
      <c r="D48" s="17">
        <f t="shared" si="35"/>
        <v>42444000</v>
      </c>
      <c r="E48" s="17">
        <f t="shared" si="7"/>
        <v>50470943356</v>
      </c>
      <c r="F48" s="18">
        <f t="shared" si="0"/>
        <v>2.2421046968464138</v>
      </c>
      <c r="G48" s="17">
        <f t="shared" si="36"/>
        <v>14368664574</v>
      </c>
      <c r="H48" s="19">
        <f t="shared" si="1"/>
        <v>28.469181708472764</v>
      </c>
      <c r="I48" s="20">
        <f t="shared" si="37"/>
        <v>36102278782</v>
      </c>
      <c r="J48" s="30">
        <v>16607748867</v>
      </c>
      <c r="K48" s="31"/>
      <c r="L48" s="17">
        <f t="shared" si="10"/>
        <v>16607748867</v>
      </c>
      <c r="M48" s="18">
        <f t="shared" si="31"/>
        <v>16.137189880505211</v>
      </c>
      <c r="N48" s="31">
        <v>11106350168</v>
      </c>
      <c r="O48" s="19">
        <f t="shared" si="2"/>
        <v>66.874506936148265</v>
      </c>
      <c r="P48" s="20">
        <f t="shared" si="38"/>
        <v>5501398699</v>
      </c>
      <c r="Q48" s="30">
        <v>33905638489</v>
      </c>
      <c r="R48" s="31">
        <v>42444000</v>
      </c>
      <c r="S48" s="17">
        <f t="shared" si="12"/>
        <v>33863194489</v>
      </c>
      <c r="T48" s="18">
        <f t="shared" si="32"/>
        <v>1.5764684197374357</v>
      </c>
      <c r="U48" s="31">
        <v>3262314406</v>
      </c>
      <c r="V48" s="19">
        <f t="shared" si="3"/>
        <v>9.6338058332320617</v>
      </c>
      <c r="W48" s="20">
        <f t="shared" si="39"/>
        <v>30600880083</v>
      </c>
      <c r="X48" s="30"/>
      <c r="Y48" s="31"/>
      <c r="Z48" s="17">
        <f t="shared" si="14"/>
        <v>0</v>
      </c>
      <c r="AA48" s="18">
        <f t="shared" si="33"/>
        <v>0</v>
      </c>
      <c r="AB48" s="31"/>
      <c r="AC48" s="19" t="e">
        <f t="shared" si="4"/>
        <v>#DIV/0!</v>
      </c>
      <c r="AD48" s="20">
        <f t="shared" si="40"/>
        <v>0</v>
      </c>
      <c r="AE48" s="29"/>
      <c r="AF48" s="29"/>
      <c r="AG48" s="29"/>
      <c r="AH48" s="29"/>
    </row>
    <row r="49" spans="1:34" s="2" customFormat="1" x14ac:dyDescent="0.2">
      <c r="A49" s="21"/>
      <c r="B49" s="22" t="s">
        <v>38</v>
      </c>
      <c r="C49" s="32">
        <f>SUM(C29:C48)</f>
        <v>1516284640054</v>
      </c>
      <c r="D49" s="33">
        <f>SUM(D29:D48)</f>
        <v>513610959</v>
      </c>
      <c r="E49" s="17">
        <f t="shared" si="7"/>
        <v>1515771029095</v>
      </c>
      <c r="F49" s="25">
        <f t="shared" si="0"/>
        <v>67.336116935757744</v>
      </c>
      <c r="G49" s="33">
        <f>SUM(G29:G48)</f>
        <v>284746123985</v>
      </c>
      <c r="H49" s="26">
        <f t="shared" si="1"/>
        <v>18.785563156924127</v>
      </c>
      <c r="I49" s="33">
        <f>SUM(I29:I48)</f>
        <v>1231024905110</v>
      </c>
      <c r="J49" s="32">
        <f>SUM(J29:J48)</f>
        <v>39555469751</v>
      </c>
      <c r="K49" s="33">
        <f>SUM(K29:K48)</f>
        <v>7251390</v>
      </c>
      <c r="L49" s="17">
        <f t="shared" si="10"/>
        <v>39548218361</v>
      </c>
      <c r="M49" s="25">
        <f t="shared" si="31"/>
        <v>38.427670976844588</v>
      </c>
      <c r="N49" s="33">
        <f>SUM(N29:N48)</f>
        <v>20281908226</v>
      </c>
      <c r="O49" s="26">
        <f t="shared" si="2"/>
        <v>51.283999802127013</v>
      </c>
      <c r="P49" s="33">
        <f>SUM(P29:P48)</f>
        <v>19266310135</v>
      </c>
      <c r="Q49" s="32">
        <f>SUM(Q29:Q48)</f>
        <v>1476729170303</v>
      </c>
      <c r="R49" s="33">
        <f>SUM(R29:R48)</f>
        <v>506359569</v>
      </c>
      <c r="S49" s="17">
        <f t="shared" si="12"/>
        <v>1476222810734</v>
      </c>
      <c r="T49" s="25">
        <f t="shared" si="32"/>
        <v>68.724131811431732</v>
      </c>
      <c r="U49" s="33">
        <f>SUM(U29:U48)</f>
        <v>264464215759</v>
      </c>
      <c r="V49" s="26">
        <f t="shared" si="3"/>
        <v>17.914925432394888</v>
      </c>
      <c r="W49" s="33">
        <f>SUM(W29:W48)</f>
        <v>1211758594975</v>
      </c>
      <c r="X49" s="32">
        <f>SUM(X29:X48)</f>
        <v>0</v>
      </c>
      <c r="Y49" s="33">
        <f>SUM(Y29:Y48)</f>
        <v>0</v>
      </c>
      <c r="Z49" s="17">
        <f t="shared" si="14"/>
        <v>0</v>
      </c>
      <c r="AA49" s="25">
        <f t="shared" si="33"/>
        <v>0</v>
      </c>
      <c r="AB49" s="33">
        <f>SUM(AB29:AB48)</f>
        <v>0</v>
      </c>
      <c r="AC49" s="26" t="e">
        <f t="shared" si="4"/>
        <v>#DIV/0!</v>
      </c>
      <c r="AD49" s="33">
        <f>SUM(AD29:AD48)</f>
        <v>0</v>
      </c>
      <c r="AE49" s="34"/>
      <c r="AF49" s="34"/>
      <c r="AG49" s="34"/>
      <c r="AH49" s="34"/>
    </row>
    <row r="50" spans="1:34" ht="25.5" x14ac:dyDescent="0.2">
      <c r="A50" s="14">
        <v>230</v>
      </c>
      <c r="B50" s="15" t="s">
        <v>63</v>
      </c>
      <c r="C50" s="16">
        <f t="shared" ref="C50:C51" si="41">SUM(J50+Q50+X50)</f>
        <v>20080058683</v>
      </c>
      <c r="D50" s="17">
        <f t="shared" ref="D50:D51" si="42">SUM(K50+R50+Y50)</f>
        <v>7251390</v>
      </c>
      <c r="E50" s="17">
        <f t="shared" si="7"/>
        <v>20072807293</v>
      </c>
      <c r="F50" s="18">
        <f t="shared" si="0"/>
        <v>0.89170783262520503</v>
      </c>
      <c r="G50" s="17">
        <f t="shared" ref="G50:G51" si="43">SUM(N50+U50+AB50)</f>
        <v>2386779964</v>
      </c>
      <c r="H50" s="19">
        <f t="shared" si="1"/>
        <v>11.890613650400276</v>
      </c>
      <c r="I50" s="20">
        <f t="shared" ref="I50:I51" si="44">SUM(E50-G50)</f>
        <v>17686027329</v>
      </c>
      <c r="J50" s="30">
        <v>15702989863</v>
      </c>
      <c r="K50" s="31">
        <v>7251390</v>
      </c>
      <c r="L50" s="17">
        <f t="shared" si="10"/>
        <v>15695738473</v>
      </c>
      <c r="M50" s="18">
        <f t="shared" si="31"/>
        <v>15.251020116087833</v>
      </c>
      <c r="N50" s="35">
        <v>1490705194</v>
      </c>
      <c r="O50" s="19">
        <f t="shared" si="2"/>
        <v>9.4975154980081324</v>
      </c>
      <c r="P50" s="20">
        <f t="shared" ref="P50:P51" si="45">SUM(L50-N50)</f>
        <v>14205033279</v>
      </c>
      <c r="Q50" s="30">
        <v>4377068820</v>
      </c>
      <c r="R50" s="31"/>
      <c r="S50" s="17">
        <f t="shared" si="12"/>
        <v>4377068820</v>
      </c>
      <c r="T50" s="18">
        <f t="shared" si="32"/>
        <v>0.20377022516256918</v>
      </c>
      <c r="U50" s="35">
        <v>896074770</v>
      </c>
      <c r="V50" s="19">
        <f t="shared" si="3"/>
        <v>20.47202835618198</v>
      </c>
      <c r="W50" s="20">
        <f t="shared" ref="W50:W51" si="46">SUM(S50-U50)</f>
        <v>3480994050</v>
      </c>
      <c r="X50" s="30"/>
      <c r="Y50" s="31"/>
      <c r="Z50" s="17">
        <f t="shared" si="14"/>
        <v>0</v>
      </c>
      <c r="AA50" s="18">
        <f t="shared" si="33"/>
        <v>0</v>
      </c>
      <c r="AB50" s="35"/>
      <c r="AC50" s="19" t="e">
        <f t="shared" si="4"/>
        <v>#DIV/0!</v>
      </c>
      <c r="AD50" s="20">
        <f t="shared" ref="AD50:AD51" si="47">SUM(Z50-AB50)</f>
        <v>0</v>
      </c>
    </row>
    <row r="51" spans="1:34" x14ac:dyDescent="0.2">
      <c r="A51" s="14"/>
      <c r="B51" s="15" t="s">
        <v>39</v>
      </c>
      <c r="C51" s="16">
        <f t="shared" si="41"/>
        <v>6397074324</v>
      </c>
      <c r="D51" s="17">
        <f t="shared" si="42"/>
        <v>0</v>
      </c>
      <c r="E51" s="17">
        <f t="shared" si="7"/>
        <v>6397074324</v>
      </c>
      <c r="F51" s="18">
        <f t="shared" si="0"/>
        <v>0.28418153959888104</v>
      </c>
      <c r="G51" s="17">
        <f t="shared" si="43"/>
        <v>978120564</v>
      </c>
      <c r="H51" s="19">
        <f t="shared" si="1"/>
        <v>15.290123491771393</v>
      </c>
      <c r="I51" s="20">
        <f t="shared" si="44"/>
        <v>5418953760</v>
      </c>
      <c r="J51" s="30">
        <v>2015673377</v>
      </c>
      <c r="K51" s="31"/>
      <c r="L51" s="17">
        <f t="shared" si="10"/>
        <v>2015673377</v>
      </c>
      <c r="M51" s="18">
        <f t="shared" si="31"/>
        <v>1.9585618907304592</v>
      </c>
      <c r="N51" s="31">
        <v>826659731</v>
      </c>
      <c r="O51" s="19">
        <f t="shared" si="2"/>
        <v>41.011591482661132</v>
      </c>
      <c r="P51" s="20">
        <f t="shared" si="45"/>
        <v>1189013646</v>
      </c>
      <c r="Q51" s="30">
        <v>4381400947</v>
      </c>
      <c r="R51" s="31"/>
      <c r="S51" s="17">
        <f t="shared" si="12"/>
        <v>4381400947</v>
      </c>
      <c r="T51" s="18">
        <f t="shared" si="32"/>
        <v>0.20397190316456662</v>
      </c>
      <c r="U51" s="31">
        <v>151460833</v>
      </c>
      <c r="V51" s="19">
        <f t="shared" si="3"/>
        <v>3.4569041918819856</v>
      </c>
      <c r="W51" s="20">
        <f t="shared" si="46"/>
        <v>4229940114</v>
      </c>
      <c r="X51" s="30"/>
      <c r="Y51" s="31"/>
      <c r="Z51" s="17">
        <f t="shared" si="14"/>
        <v>0</v>
      </c>
      <c r="AA51" s="18">
        <f t="shared" si="33"/>
        <v>0</v>
      </c>
      <c r="AB51" s="31"/>
      <c r="AC51" s="19" t="e">
        <f t="shared" si="4"/>
        <v>#DIV/0!</v>
      </c>
      <c r="AD51" s="20">
        <f t="shared" si="47"/>
        <v>0</v>
      </c>
    </row>
    <row r="52" spans="1:34" s="2" customFormat="1" ht="13.5" thickBot="1" x14ac:dyDescent="0.25">
      <c r="A52" s="36"/>
      <c r="B52" s="37" t="s">
        <v>40</v>
      </c>
      <c r="C52" s="38">
        <f>SUM(C49:C51)+C28</f>
        <v>2254667528694</v>
      </c>
      <c r="D52" s="39">
        <f t="shared" ref="D52:I52" si="48">SUM(D49:D51)+D28</f>
        <v>3615495888</v>
      </c>
      <c r="E52" s="39">
        <f t="shared" si="48"/>
        <v>2251052032806</v>
      </c>
      <c r="F52" s="47">
        <f t="shared" si="0"/>
        <v>100</v>
      </c>
      <c r="G52" s="39">
        <f t="shared" si="48"/>
        <v>516169229152</v>
      </c>
      <c r="H52" s="40">
        <f t="shared" si="1"/>
        <v>22.930133183486674</v>
      </c>
      <c r="I52" s="41">
        <f t="shared" si="48"/>
        <v>1734882803654</v>
      </c>
      <c r="J52" s="38">
        <f>SUM(J49:J51)+J28</f>
        <v>103051599138</v>
      </c>
      <c r="K52" s="39">
        <f t="shared" ref="K52:L52" si="49">SUM(K49:K51)+K28</f>
        <v>135608250</v>
      </c>
      <c r="L52" s="39">
        <f t="shared" ref="L52" si="50">SUM(L49:L51)+L28</f>
        <v>102915990888</v>
      </c>
      <c r="M52" s="47">
        <f t="shared" si="31"/>
        <v>100</v>
      </c>
      <c r="N52" s="39">
        <f t="shared" ref="N52" si="51">SUM(N49:N51)+N28</f>
        <v>42560576851</v>
      </c>
      <c r="O52" s="40">
        <f t="shared" si="2"/>
        <v>41.354678202843367</v>
      </c>
      <c r="P52" s="41">
        <f t="shared" ref="P52" si="52">SUM(P49:P51)+P28</f>
        <v>60355414037</v>
      </c>
      <c r="Q52" s="38">
        <f>SUM(Q49:Q51)+Q28</f>
        <v>2151521298746</v>
      </c>
      <c r="R52" s="39">
        <f t="shared" ref="R52:S52" si="53">SUM(R49:R51)+R28</f>
        <v>3479887638</v>
      </c>
      <c r="S52" s="39">
        <f t="shared" ref="S52" si="54">SUM(S49:S51)+S28</f>
        <v>2148041411108</v>
      </c>
      <c r="T52" s="47">
        <f t="shared" si="32"/>
        <v>100</v>
      </c>
      <c r="U52" s="39">
        <f t="shared" ref="U52" si="55">SUM(U49:U51)+U28</f>
        <v>473592348740</v>
      </c>
      <c r="V52" s="40">
        <f t="shared" si="3"/>
        <v>22.047635873822014</v>
      </c>
      <c r="W52" s="41">
        <f t="shared" ref="W52" si="56">SUM(W49:W51)+W28</f>
        <v>1674449062368</v>
      </c>
      <c r="X52" s="38">
        <f>SUM(X49:X51)+X28</f>
        <v>94630810</v>
      </c>
      <c r="Y52" s="39">
        <f t="shared" ref="Y52:Z52" si="57">SUM(Y49:Y51)+Y28</f>
        <v>0</v>
      </c>
      <c r="Z52" s="39">
        <f t="shared" ref="Z52" si="58">SUM(Z49:Z51)+Z28</f>
        <v>94630810</v>
      </c>
      <c r="AA52" s="47">
        <f t="shared" si="33"/>
        <v>100</v>
      </c>
      <c r="AB52" s="39">
        <f t="shared" ref="AB52" si="59">SUM(AB49:AB51)+AB28</f>
        <v>16303561</v>
      </c>
      <c r="AC52" s="40">
        <f t="shared" si="4"/>
        <v>17.22859711335029</v>
      </c>
      <c r="AD52" s="41">
        <f t="shared" ref="AD52" si="60">SUM(AD49:AD51)+AD28</f>
        <v>78327249</v>
      </c>
      <c r="AE52" s="42"/>
    </row>
    <row r="53" spans="1:34" x14ac:dyDescent="0.2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spans="1:34" x14ac:dyDescent="0.2">
      <c r="A54" s="51"/>
      <c r="B54" s="51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spans="1:34" x14ac:dyDescent="0.2">
      <c r="A55" s="51"/>
      <c r="B55" s="5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</row>
    <row r="56" spans="1:34" x14ac:dyDescent="0.2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1:34" x14ac:dyDescent="0.2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</row>
    <row r="58" spans="1:34" x14ac:dyDescent="0.2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1:34" x14ac:dyDescent="0.2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1:34" x14ac:dyDescent="0.2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spans="1:34" x14ac:dyDescent="0.2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spans="1:34" x14ac:dyDescent="0.2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1:34" x14ac:dyDescent="0.2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1:34" x14ac:dyDescent="0.2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3:30" x14ac:dyDescent="0.2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3:30" x14ac:dyDescent="0.2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3:30" x14ac:dyDescent="0.2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3:30" x14ac:dyDescent="0.2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</sheetData>
  <mergeCells count="12">
    <mergeCell ref="J5:P5"/>
    <mergeCell ref="Q5:W5"/>
    <mergeCell ref="X5:AD5"/>
    <mergeCell ref="A1:B2"/>
    <mergeCell ref="A3:B4"/>
    <mergeCell ref="A54:B54"/>
    <mergeCell ref="A55:B55"/>
    <mergeCell ref="C1:I1"/>
    <mergeCell ref="C2:I2"/>
    <mergeCell ref="C3:I3"/>
    <mergeCell ref="A5:B5"/>
    <mergeCell ref="C5:I5"/>
  </mergeCells>
  <printOptions horizontalCentered="1" verticalCentered="1"/>
  <pageMargins left="0" right="0" top="0" bottom="0" header="0" footer="0"/>
  <pageSetup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cp:lastPrinted>2015-05-27T15:31:54Z</cp:lastPrinted>
  <dcterms:created xsi:type="dcterms:W3CDTF">2015-05-27T13:35:59Z</dcterms:created>
  <dcterms:modified xsi:type="dcterms:W3CDTF">2015-06-02T19:52:05Z</dcterms:modified>
</cp:coreProperties>
</file>